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5. CAMPUS PLANNING\Sustainability\Reporting\"/>
    </mc:Choice>
  </mc:AlternateContent>
  <workbookProtection workbookAlgorithmName="SHA-512" workbookHashValue="/6cGgZnFCXvbN8KIxIuUFsIx5M5FksXOuWmBaEKG7xHjPHOJ2YdI9R1gfEbmBlkjX1DaIRu2T1gMciPxy7F9Hg==" workbookSaltValue="Q6i9LKFhbIdvRlx1hfBMsQ==" workbookSpinCount="100000" lockStructure="1"/>
  <bookViews>
    <workbookView xWindow="0" yWindow="0" windowWidth="25200" windowHeight="11850"/>
  </bookViews>
  <sheets>
    <sheet name="Sustainability Course List 2016" sheetId="2" r:id="rId1"/>
  </sheets>
  <definedNames>
    <definedName name="_xlnm._FilterDatabase" localSheetId="0" hidden="1">'Sustainability Course List 2016'!$C$9:$C$592</definedName>
    <definedName name="_xlnm.Extract" localSheetId="0">'Sustainability Course List 2016'!$L$7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7" i="2" l="1"/>
  <c r="A397" i="2"/>
  <c r="J397" i="2" s="1"/>
  <c r="F397" i="2" s="1"/>
  <c r="N4" i="2" l="1"/>
  <c r="N3" i="2"/>
  <c r="M4" i="2"/>
  <c r="M3" i="2"/>
  <c r="L4" i="2"/>
  <c r="L3" i="2"/>
  <c r="L2" i="2"/>
  <c r="F10" i="2"/>
  <c r="J42" i="2"/>
  <c r="F42" i="2" s="1"/>
  <c r="J63" i="2"/>
  <c r="F63" i="2" s="1"/>
  <c r="J106" i="2"/>
  <c r="F106" i="2" s="1"/>
  <c r="J191" i="2"/>
  <c r="F191" i="2" s="1"/>
  <c r="J212" i="2"/>
  <c r="F212" i="2" s="1"/>
  <c r="J234" i="2"/>
  <c r="F234" i="2" s="1"/>
  <c r="J248" i="2"/>
  <c r="F248" i="2" s="1"/>
  <c r="J259" i="2"/>
  <c r="F259" i="2" s="1"/>
  <c r="J280" i="2"/>
  <c r="F280" i="2" s="1"/>
  <c r="J291" i="2"/>
  <c r="F291" i="2" s="1"/>
  <c r="J302" i="2"/>
  <c r="F302" i="2" s="1"/>
  <c r="J312" i="2"/>
  <c r="F312" i="2" s="1"/>
  <c r="J323" i="2"/>
  <c r="F323" i="2" s="1"/>
  <c r="J344" i="2"/>
  <c r="F344" i="2" s="1"/>
  <c r="J355" i="2"/>
  <c r="F355" i="2" s="1"/>
  <c r="J380" i="2"/>
  <c r="F380" i="2" s="1"/>
  <c r="J405" i="2"/>
  <c r="F405" i="2" s="1"/>
  <c r="J413" i="2"/>
  <c r="F413" i="2" s="1"/>
  <c r="J445" i="2"/>
  <c r="F445" i="2" s="1"/>
  <c r="J453" i="2"/>
  <c r="F453" i="2" s="1"/>
  <c r="J461" i="2"/>
  <c r="F461" i="2" s="1"/>
  <c r="J469" i="2"/>
  <c r="F469" i="2" s="1"/>
  <c r="J477" i="2"/>
  <c r="F477" i="2" s="1"/>
  <c r="J509" i="2"/>
  <c r="F509" i="2" s="1"/>
  <c r="J541" i="2"/>
  <c r="F541" i="2" s="1"/>
  <c r="J549" i="2"/>
  <c r="F549" i="2" s="1"/>
  <c r="J557" i="2"/>
  <c r="F557" i="2" s="1"/>
  <c r="J565" i="2"/>
  <c r="F565" i="2" s="1"/>
  <c r="J573" i="2"/>
  <c r="F573" i="2" s="1"/>
  <c r="J581" i="2"/>
  <c r="F581" i="2" s="1"/>
  <c r="J589" i="2"/>
  <c r="F589" i="2" s="1"/>
  <c r="B93" i="2"/>
  <c r="A93" i="2"/>
  <c r="A493" i="2"/>
  <c r="A494" i="2"/>
  <c r="J494" i="2" s="1"/>
  <c r="F494" i="2" s="1"/>
  <c r="A495" i="2"/>
  <c r="J495" i="2" s="1"/>
  <c r="F495" i="2" s="1"/>
  <c r="A496" i="2"/>
  <c r="A497" i="2"/>
  <c r="A498" i="2"/>
  <c r="J498" i="2" s="1"/>
  <c r="F498" i="2" s="1"/>
  <c r="A499" i="2"/>
  <c r="J499" i="2" s="1"/>
  <c r="F499" i="2" s="1"/>
  <c r="A500" i="2"/>
  <c r="A501" i="2"/>
  <c r="A502" i="2"/>
  <c r="J502" i="2" s="1"/>
  <c r="F502" i="2" s="1"/>
  <c r="A503" i="2"/>
  <c r="J503" i="2" s="1"/>
  <c r="F503" i="2" s="1"/>
  <c r="A504" i="2"/>
  <c r="A505" i="2"/>
  <c r="A506" i="2"/>
  <c r="J506" i="2" s="1"/>
  <c r="F506" i="2" s="1"/>
  <c r="A507" i="2"/>
  <c r="J507" i="2" s="1"/>
  <c r="F507" i="2" s="1"/>
  <c r="A508" i="2"/>
  <c r="A509" i="2"/>
  <c r="A510" i="2"/>
  <c r="J510" i="2" s="1"/>
  <c r="F510" i="2" s="1"/>
  <c r="A511" i="2"/>
  <c r="J511" i="2" s="1"/>
  <c r="F511" i="2" s="1"/>
  <c r="A512" i="2"/>
  <c r="A513" i="2"/>
  <c r="A514" i="2"/>
  <c r="J514" i="2" s="1"/>
  <c r="F514" i="2" s="1"/>
  <c r="A515" i="2"/>
  <c r="J515" i="2" s="1"/>
  <c r="F515" i="2" s="1"/>
  <c r="A516" i="2"/>
  <c r="A517" i="2"/>
  <c r="A518" i="2"/>
  <c r="J518" i="2" s="1"/>
  <c r="F518" i="2" s="1"/>
  <c r="A519" i="2"/>
  <c r="J519" i="2" s="1"/>
  <c r="F519" i="2" s="1"/>
  <c r="A520" i="2"/>
  <c r="A521" i="2"/>
  <c r="A522" i="2"/>
  <c r="J522" i="2" s="1"/>
  <c r="F522" i="2" s="1"/>
  <c r="A523" i="2"/>
  <c r="J523" i="2" s="1"/>
  <c r="F523" i="2" s="1"/>
  <c r="A524" i="2"/>
  <c r="A525" i="2"/>
  <c r="A526" i="2"/>
  <c r="J526" i="2" s="1"/>
  <c r="F526" i="2" s="1"/>
  <c r="A527" i="2"/>
  <c r="J527" i="2" s="1"/>
  <c r="F527" i="2" s="1"/>
  <c r="A528" i="2"/>
  <c r="A529" i="2"/>
  <c r="A530" i="2"/>
  <c r="J530" i="2" s="1"/>
  <c r="F530" i="2" s="1"/>
  <c r="A531" i="2"/>
  <c r="J531" i="2" s="1"/>
  <c r="F531" i="2" s="1"/>
  <c r="A532" i="2"/>
  <c r="A533" i="2"/>
  <c r="A534" i="2"/>
  <c r="J534" i="2" s="1"/>
  <c r="F534" i="2" s="1"/>
  <c r="A535" i="2"/>
  <c r="J535" i="2" s="1"/>
  <c r="F535" i="2" s="1"/>
  <c r="A536" i="2"/>
  <c r="A537" i="2"/>
  <c r="A538" i="2"/>
  <c r="J538" i="2" s="1"/>
  <c r="F538" i="2" s="1"/>
  <c r="A539" i="2"/>
  <c r="A540" i="2"/>
  <c r="A541" i="2"/>
  <c r="A542" i="2"/>
  <c r="J542" i="2" s="1"/>
  <c r="F542" i="2" s="1"/>
  <c r="A543" i="2"/>
  <c r="A544" i="2"/>
  <c r="A545" i="2"/>
  <c r="J545" i="2" s="1"/>
  <c r="F545" i="2" s="1"/>
  <c r="A546" i="2"/>
  <c r="J546" i="2" s="1"/>
  <c r="F546" i="2" s="1"/>
  <c r="A547" i="2"/>
  <c r="A548" i="2"/>
  <c r="A549" i="2"/>
  <c r="A550" i="2"/>
  <c r="J550" i="2" s="1"/>
  <c r="F550" i="2" s="1"/>
  <c r="A551" i="2"/>
  <c r="A552" i="2"/>
  <c r="A553" i="2"/>
  <c r="J553" i="2" s="1"/>
  <c r="F553" i="2" s="1"/>
  <c r="A554" i="2"/>
  <c r="J554" i="2" s="1"/>
  <c r="F554" i="2" s="1"/>
  <c r="A555" i="2"/>
  <c r="A556" i="2"/>
  <c r="A557" i="2"/>
  <c r="A558" i="2"/>
  <c r="J558" i="2" s="1"/>
  <c r="F558" i="2" s="1"/>
  <c r="A559" i="2"/>
  <c r="A560" i="2"/>
  <c r="A561" i="2"/>
  <c r="J561" i="2" s="1"/>
  <c r="F561" i="2" s="1"/>
  <c r="A562" i="2"/>
  <c r="J562" i="2" s="1"/>
  <c r="F562" i="2" s="1"/>
  <c r="A563" i="2"/>
  <c r="A564" i="2"/>
  <c r="A565" i="2"/>
  <c r="A566" i="2"/>
  <c r="J566" i="2" s="1"/>
  <c r="F566" i="2" s="1"/>
  <c r="A567" i="2"/>
  <c r="A568" i="2"/>
  <c r="A569" i="2"/>
  <c r="J569" i="2" s="1"/>
  <c r="F569" i="2" s="1"/>
  <c r="A570" i="2"/>
  <c r="J570" i="2" s="1"/>
  <c r="F570" i="2" s="1"/>
  <c r="A571" i="2"/>
  <c r="A572" i="2"/>
  <c r="A573" i="2"/>
  <c r="A574" i="2"/>
  <c r="J574" i="2" s="1"/>
  <c r="F574" i="2" s="1"/>
  <c r="A575" i="2"/>
  <c r="A576" i="2"/>
  <c r="A577" i="2"/>
  <c r="J577" i="2" s="1"/>
  <c r="F577" i="2" s="1"/>
  <c r="A578" i="2"/>
  <c r="J578" i="2" s="1"/>
  <c r="F578" i="2" s="1"/>
  <c r="A579" i="2"/>
  <c r="A580" i="2"/>
  <c r="A581" i="2"/>
  <c r="A582" i="2"/>
  <c r="J582" i="2" s="1"/>
  <c r="F582" i="2" s="1"/>
  <c r="A583" i="2"/>
  <c r="A584" i="2"/>
  <c r="A585" i="2"/>
  <c r="J585" i="2" s="1"/>
  <c r="F585" i="2" s="1"/>
  <c r="A586" i="2"/>
  <c r="J586" i="2" s="1"/>
  <c r="F586" i="2" s="1"/>
  <c r="A587" i="2"/>
  <c r="A588" i="2"/>
  <c r="A589" i="2"/>
  <c r="A590" i="2"/>
  <c r="J590" i="2" s="1"/>
  <c r="F590" i="2" s="1"/>
  <c r="A591" i="2"/>
  <c r="A592" i="2"/>
  <c r="A487" i="2"/>
  <c r="A488" i="2"/>
  <c r="A489" i="2"/>
  <c r="A490" i="2"/>
  <c r="A491" i="2"/>
  <c r="A492" i="2"/>
  <c r="A486" i="2"/>
  <c r="A461" i="2"/>
  <c r="A462" i="2"/>
  <c r="J462" i="2" s="1"/>
  <c r="F462" i="2" s="1"/>
  <c r="A463" i="2"/>
  <c r="A464" i="2"/>
  <c r="A465" i="2"/>
  <c r="A466" i="2"/>
  <c r="J466" i="2" s="1"/>
  <c r="F466" i="2" s="1"/>
  <c r="A467" i="2"/>
  <c r="A468" i="2"/>
  <c r="A469" i="2"/>
  <c r="A470" i="2"/>
  <c r="J470" i="2" s="1"/>
  <c r="F470" i="2" s="1"/>
  <c r="A471" i="2"/>
  <c r="A472" i="2"/>
  <c r="A473" i="2"/>
  <c r="A474" i="2"/>
  <c r="J474" i="2" s="1"/>
  <c r="F474" i="2" s="1"/>
  <c r="A475" i="2"/>
  <c r="A476" i="2"/>
  <c r="A477" i="2"/>
  <c r="A478" i="2"/>
  <c r="J478" i="2" s="1"/>
  <c r="F478" i="2" s="1"/>
  <c r="A479" i="2"/>
  <c r="A480" i="2"/>
  <c r="J480" i="2" s="1"/>
  <c r="F480" i="2" s="1"/>
  <c r="A481" i="2"/>
  <c r="A482" i="2"/>
  <c r="J482" i="2" s="1"/>
  <c r="F482" i="2" s="1"/>
  <c r="A483" i="2"/>
  <c r="A484" i="2"/>
  <c r="J484" i="2" s="1"/>
  <c r="F484" i="2" s="1"/>
  <c r="A485" i="2"/>
  <c r="A460" i="2"/>
  <c r="A459" i="2"/>
  <c r="A456" i="2"/>
  <c r="J456" i="2" s="1"/>
  <c r="F456" i="2" s="1"/>
  <c r="A457" i="2"/>
  <c r="J457" i="2" s="1"/>
  <c r="F457" i="2" s="1"/>
  <c r="A458" i="2"/>
  <c r="J458" i="2" s="1"/>
  <c r="F458" i="2" s="1"/>
  <c r="A455" i="2"/>
  <c r="A454" i="2"/>
  <c r="A453" i="2"/>
  <c r="A452" i="2"/>
  <c r="A450" i="2"/>
  <c r="J450" i="2" s="1"/>
  <c r="F450" i="2" s="1"/>
  <c r="A451" i="2"/>
  <c r="J451" i="2" s="1"/>
  <c r="F451" i="2" s="1"/>
  <c r="A449" i="2"/>
  <c r="J449" i="2" s="1"/>
  <c r="F449" i="2" s="1"/>
  <c r="A445" i="2"/>
  <c r="A446" i="2"/>
  <c r="J446" i="2" s="1"/>
  <c r="F446" i="2" s="1"/>
  <c r="A447" i="2"/>
  <c r="J447" i="2" s="1"/>
  <c r="F447" i="2" s="1"/>
  <c r="A448" i="2"/>
  <c r="A444" i="2"/>
  <c r="A443" i="2"/>
  <c r="A439" i="2"/>
  <c r="J439" i="2" s="1"/>
  <c r="F439" i="2" s="1"/>
  <c r="A440" i="2"/>
  <c r="A441" i="2"/>
  <c r="A442" i="2"/>
  <c r="J442" i="2" s="1"/>
  <c r="F442" i="2" s="1"/>
  <c r="A438" i="2"/>
  <c r="J438" i="2" s="1"/>
  <c r="F438" i="2" s="1"/>
  <c r="A428" i="2"/>
  <c r="A429" i="2"/>
  <c r="A430" i="2"/>
  <c r="J430" i="2" s="1"/>
  <c r="F430" i="2" s="1"/>
  <c r="A431" i="2"/>
  <c r="J431" i="2" s="1"/>
  <c r="F431" i="2" s="1"/>
  <c r="A432" i="2"/>
  <c r="A433" i="2"/>
  <c r="A434" i="2"/>
  <c r="J434" i="2" s="1"/>
  <c r="F434" i="2" s="1"/>
  <c r="A435" i="2"/>
  <c r="J435" i="2" s="1"/>
  <c r="F435" i="2" s="1"/>
  <c r="A436" i="2"/>
  <c r="A437" i="2"/>
  <c r="A427" i="2"/>
  <c r="A426" i="2"/>
  <c r="J426" i="2" s="1"/>
  <c r="F426" i="2" s="1"/>
  <c r="A417" i="2"/>
  <c r="J417" i="2" s="1"/>
  <c r="F417" i="2" s="1"/>
  <c r="A418" i="2"/>
  <c r="J418" i="2" s="1"/>
  <c r="F418" i="2" s="1"/>
  <c r="A419" i="2"/>
  <c r="A420" i="2"/>
  <c r="J420" i="2" s="1"/>
  <c r="F420" i="2" s="1"/>
  <c r="A421" i="2"/>
  <c r="A422" i="2"/>
  <c r="J422" i="2" s="1"/>
  <c r="F422" i="2" s="1"/>
  <c r="A423" i="2"/>
  <c r="A424" i="2"/>
  <c r="J424" i="2" s="1"/>
  <c r="F424" i="2" s="1"/>
  <c r="A425" i="2"/>
  <c r="J425" i="2" s="1"/>
  <c r="F425" i="2" s="1"/>
  <c r="A416" i="2"/>
  <c r="A398" i="2"/>
  <c r="J398" i="2" s="1"/>
  <c r="F398" i="2" s="1"/>
  <c r="A399" i="2"/>
  <c r="J399" i="2" s="1"/>
  <c r="F399" i="2" s="1"/>
  <c r="A400" i="2"/>
  <c r="A401" i="2"/>
  <c r="J401" i="2" s="1"/>
  <c r="F401" i="2" s="1"/>
  <c r="A402" i="2"/>
  <c r="A403" i="2"/>
  <c r="J403" i="2" s="1"/>
  <c r="F403" i="2" s="1"/>
  <c r="A404" i="2"/>
  <c r="A405" i="2"/>
  <c r="A406" i="2"/>
  <c r="J406" i="2" s="1"/>
  <c r="F406" i="2" s="1"/>
  <c r="A407" i="2"/>
  <c r="J407" i="2" s="1"/>
  <c r="F407" i="2" s="1"/>
  <c r="A408" i="2"/>
  <c r="A409" i="2"/>
  <c r="J409" i="2" s="1"/>
  <c r="F409" i="2" s="1"/>
  <c r="A410" i="2"/>
  <c r="J410" i="2" s="1"/>
  <c r="F410" i="2" s="1"/>
  <c r="A411" i="2"/>
  <c r="J411" i="2" s="1"/>
  <c r="F411" i="2" s="1"/>
  <c r="A412" i="2"/>
  <c r="A413" i="2"/>
  <c r="A414" i="2"/>
  <c r="J414" i="2" s="1"/>
  <c r="F414" i="2" s="1"/>
  <c r="A415" i="2"/>
  <c r="J415" i="2" s="1"/>
  <c r="F415" i="2" s="1"/>
  <c r="A396" i="2"/>
  <c r="A395" i="2"/>
  <c r="A394" i="2"/>
  <c r="A324" i="2"/>
  <c r="J324" i="2" s="1"/>
  <c r="F324" i="2" s="1"/>
  <c r="A325" i="2"/>
  <c r="A326" i="2"/>
  <c r="A327" i="2"/>
  <c r="A328" i="2"/>
  <c r="J328" i="2" s="1"/>
  <c r="F328" i="2" s="1"/>
  <c r="A329" i="2"/>
  <c r="A330" i="2"/>
  <c r="A331" i="2"/>
  <c r="A332" i="2"/>
  <c r="J332" i="2" s="1"/>
  <c r="F332" i="2" s="1"/>
  <c r="A333" i="2"/>
  <c r="A334" i="2"/>
  <c r="A335" i="2"/>
  <c r="J335" i="2" s="1"/>
  <c r="F335" i="2" s="1"/>
  <c r="A336" i="2"/>
  <c r="J336" i="2" s="1"/>
  <c r="F336" i="2" s="1"/>
  <c r="A337" i="2"/>
  <c r="A338" i="2"/>
  <c r="A339" i="2"/>
  <c r="J339" i="2" s="1"/>
  <c r="F339" i="2" s="1"/>
  <c r="A340" i="2"/>
  <c r="J340" i="2" s="1"/>
  <c r="F340" i="2" s="1"/>
  <c r="A341" i="2"/>
  <c r="A342" i="2"/>
  <c r="A343" i="2"/>
  <c r="A344" i="2"/>
  <c r="A345" i="2"/>
  <c r="A346" i="2"/>
  <c r="A347" i="2"/>
  <c r="A348" i="2"/>
  <c r="A349" i="2"/>
  <c r="A350" i="2"/>
  <c r="J350" i="2" s="1"/>
  <c r="F350" i="2" s="1"/>
  <c r="A351" i="2"/>
  <c r="J351" i="2" s="1"/>
  <c r="F351" i="2" s="1"/>
  <c r="A352" i="2"/>
  <c r="A353" i="2"/>
  <c r="A354" i="2"/>
  <c r="A355" i="2"/>
  <c r="A356" i="2"/>
  <c r="A357" i="2"/>
  <c r="A358" i="2"/>
  <c r="A359" i="2"/>
  <c r="A360" i="2"/>
  <c r="A361" i="2"/>
  <c r="J361" i="2" s="1"/>
  <c r="F361" i="2" s="1"/>
  <c r="A362" i="2"/>
  <c r="A363" i="2"/>
  <c r="A364" i="2"/>
  <c r="J364" i="2" s="1"/>
  <c r="F364" i="2" s="1"/>
  <c r="A365" i="2"/>
  <c r="J365" i="2" s="1"/>
  <c r="F365" i="2" s="1"/>
  <c r="A366" i="2"/>
  <c r="A367" i="2"/>
  <c r="A368" i="2"/>
  <c r="A369" i="2"/>
  <c r="J369" i="2" s="1"/>
  <c r="F369" i="2" s="1"/>
  <c r="A370" i="2"/>
  <c r="A371" i="2"/>
  <c r="A372" i="2"/>
  <c r="J372" i="2" s="1"/>
  <c r="F372" i="2" s="1"/>
  <c r="A373" i="2"/>
  <c r="J373" i="2" s="1"/>
  <c r="F373" i="2" s="1"/>
  <c r="A374" i="2"/>
  <c r="A375" i="2"/>
  <c r="A376" i="2"/>
  <c r="A377" i="2"/>
  <c r="J377" i="2" s="1"/>
  <c r="F377" i="2" s="1"/>
  <c r="A378" i="2"/>
  <c r="A379" i="2"/>
  <c r="A380" i="2"/>
  <c r="A381" i="2"/>
  <c r="J381" i="2" s="1"/>
  <c r="F381" i="2" s="1"/>
  <c r="A382" i="2"/>
  <c r="A383" i="2"/>
  <c r="A384" i="2"/>
  <c r="A385" i="2"/>
  <c r="J385" i="2" s="1"/>
  <c r="F385" i="2" s="1"/>
  <c r="A386" i="2"/>
  <c r="A387" i="2"/>
  <c r="A388" i="2"/>
  <c r="J388" i="2" s="1"/>
  <c r="F388" i="2" s="1"/>
  <c r="A389" i="2"/>
  <c r="J389" i="2" s="1"/>
  <c r="F389" i="2" s="1"/>
  <c r="A390" i="2"/>
  <c r="A391" i="2"/>
  <c r="A392" i="2"/>
  <c r="A393" i="2"/>
  <c r="J393" i="2" s="1"/>
  <c r="F393" i="2" s="1"/>
  <c r="A323" i="2"/>
  <c r="A248" i="2"/>
  <c r="A249" i="2"/>
  <c r="A250" i="2"/>
  <c r="J250" i="2" s="1"/>
  <c r="F250" i="2" s="1"/>
  <c r="A251" i="2"/>
  <c r="A252" i="2"/>
  <c r="A253" i="2"/>
  <c r="A254" i="2"/>
  <c r="J254" i="2" s="1"/>
  <c r="F254" i="2" s="1"/>
  <c r="A255" i="2"/>
  <c r="J255" i="2" s="1"/>
  <c r="F255" i="2" s="1"/>
  <c r="A256" i="2"/>
  <c r="A257" i="2"/>
  <c r="A258" i="2"/>
  <c r="A259" i="2"/>
  <c r="A260" i="2"/>
  <c r="J260" i="2" s="1"/>
  <c r="F260" i="2" s="1"/>
  <c r="A261" i="2"/>
  <c r="J261" i="2" s="1"/>
  <c r="F261" i="2" s="1"/>
  <c r="A262" i="2"/>
  <c r="A263" i="2"/>
  <c r="A264" i="2"/>
  <c r="J264" i="2" s="1"/>
  <c r="F264" i="2" s="1"/>
  <c r="A265" i="2"/>
  <c r="J265" i="2" s="1"/>
  <c r="F265" i="2" s="1"/>
  <c r="A266" i="2"/>
  <c r="J266" i="2" s="1"/>
  <c r="F266" i="2" s="1"/>
  <c r="A267" i="2"/>
  <c r="A268" i="2"/>
  <c r="A269" i="2"/>
  <c r="J269" i="2" s="1"/>
  <c r="F269" i="2" s="1"/>
  <c r="A270" i="2"/>
  <c r="A271" i="2"/>
  <c r="J271" i="2" s="1"/>
  <c r="F271" i="2" s="1"/>
  <c r="A272" i="2"/>
  <c r="A273" i="2"/>
  <c r="J273" i="2" s="1"/>
  <c r="F273" i="2" s="1"/>
  <c r="A274" i="2"/>
  <c r="A275" i="2"/>
  <c r="J275" i="2" s="1"/>
  <c r="F275" i="2" s="1"/>
  <c r="A276" i="2"/>
  <c r="J276" i="2" s="1"/>
  <c r="F276" i="2" s="1"/>
  <c r="A277" i="2"/>
  <c r="J277" i="2" s="1"/>
  <c r="F277" i="2" s="1"/>
  <c r="A278" i="2"/>
  <c r="A279" i="2"/>
  <c r="A280" i="2"/>
  <c r="A281" i="2"/>
  <c r="J281" i="2" s="1"/>
  <c r="F281" i="2" s="1"/>
  <c r="A282" i="2"/>
  <c r="J282" i="2" s="1"/>
  <c r="F282" i="2" s="1"/>
  <c r="A283" i="2"/>
  <c r="A284" i="2"/>
  <c r="A285" i="2"/>
  <c r="J285" i="2" s="1"/>
  <c r="F285" i="2" s="1"/>
  <c r="A286" i="2"/>
  <c r="J286" i="2" s="1"/>
  <c r="F286" i="2" s="1"/>
  <c r="A287" i="2"/>
  <c r="J287" i="2" s="1"/>
  <c r="F287" i="2" s="1"/>
  <c r="A288" i="2"/>
  <c r="A289" i="2"/>
  <c r="J289" i="2" s="1"/>
  <c r="F289" i="2" s="1"/>
  <c r="A290" i="2"/>
  <c r="A291" i="2"/>
  <c r="A292" i="2"/>
  <c r="J292" i="2" s="1"/>
  <c r="F292" i="2" s="1"/>
  <c r="A293" i="2"/>
  <c r="J293" i="2" s="1"/>
  <c r="F293" i="2" s="1"/>
  <c r="A294" i="2"/>
  <c r="A295" i="2"/>
  <c r="A296" i="2"/>
  <c r="J296" i="2" s="1"/>
  <c r="F296" i="2" s="1"/>
  <c r="A297" i="2"/>
  <c r="J297" i="2" s="1"/>
  <c r="F297" i="2" s="1"/>
  <c r="A298" i="2"/>
  <c r="J298" i="2" s="1"/>
  <c r="F298" i="2" s="1"/>
  <c r="A299" i="2"/>
  <c r="A300" i="2"/>
  <c r="A301" i="2"/>
  <c r="J301" i="2" s="1"/>
  <c r="F301" i="2" s="1"/>
  <c r="A302" i="2"/>
  <c r="A303" i="2"/>
  <c r="J303" i="2" s="1"/>
  <c r="F303" i="2" s="1"/>
  <c r="A304" i="2"/>
  <c r="A305" i="2"/>
  <c r="J305" i="2" s="1"/>
  <c r="F305" i="2" s="1"/>
  <c r="A306" i="2"/>
  <c r="A307" i="2"/>
  <c r="J307" i="2" s="1"/>
  <c r="F307" i="2" s="1"/>
  <c r="A308" i="2"/>
  <c r="J308" i="2" s="1"/>
  <c r="F308" i="2" s="1"/>
  <c r="A309" i="2"/>
  <c r="J309" i="2" s="1"/>
  <c r="F309" i="2" s="1"/>
  <c r="A310" i="2"/>
  <c r="A311" i="2"/>
  <c r="A312" i="2"/>
  <c r="A313" i="2"/>
  <c r="J313" i="2" s="1"/>
  <c r="F313" i="2" s="1"/>
  <c r="A314" i="2"/>
  <c r="J314" i="2" s="1"/>
  <c r="F314" i="2" s="1"/>
  <c r="A315" i="2"/>
  <c r="A316" i="2"/>
  <c r="A317" i="2"/>
  <c r="J317" i="2" s="1"/>
  <c r="F317" i="2" s="1"/>
  <c r="A318" i="2"/>
  <c r="J318" i="2" s="1"/>
  <c r="F318" i="2" s="1"/>
  <c r="A319" i="2"/>
  <c r="J319" i="2" s="1"/>
  <c r="F319" i="2" s="1"/>
  <c r="A320" i="2"/>
  <c r="A321" i="2"/>
  <c r="J321" i="2" s="1"/>
  <c r="F321" i="2" s="1"/>
  <c r="A322" i="2"/>
  <c r="A247" i="2"/>
  <c r="A246" i="2"/>
  <c r="A235" i="2"/>
  <c r="J235" i="2" s="1"/>
  <c r="F235" i="2" s="1"/>
  <c r="A236" i="2"/>
  <c r="A237" i="2"/>
  <c r="A238" i="2"/>
  <c r="A239" i="2"/>
  <c r="J239" i="2" s="1"/>
  <c r="F239" i="2" s="1"/>
  <c r="A240" i="2"/>
  <c r="A241" i="2"/>
  <c r="A242" i="2"/>
  <c r="A243" i="2"/>
  <c r="J243" i="2" s="1"/>
  <c r="F243" i="2" s="1"/>
  <c r="A244" i="2"/>
  <c r="J244" i="2" s="1"/>
  <c r="F244" i="2" s="1"/>
  <c r="A245" i="2"/>
  <c r="A234" i="2"/>
  <c r="A209" i="2"/>
  <c r="J209" i="2" s="1"/>
  <c r="F209" i="2" s="1"/>
  <c r="A210" i="2"/>
  <c r="A211" i="2"/>
  <c r="A212" i="2"/>
  <c r="A213" i="2"/>
  <c r="J213" i="2" s="1"/>
  <c r="F213" i="2" s="1"/>
  <c r="A214" i="2"/>
  <c r="A215" i="2"/>
  <c r="A216" i="2"/>
  <c r="A217" i="2"/>
  <c r="J217" i="2" s="1"/>
  <c r="F217" i="2" s="1"/>
  <c r="A218" i="2"/>
  <c r="J218" i="2" s="1"/>
  <c r="F218" i="2" s="1"/>
  <c r="A219" i="2"/>
  <c r="A220" i="2"/>
  <c r="A221" i="2"/>
  <c r="J221" i="2" s="1"/>
  <c r="F221" i="2" s="1"/>
  <c r="A222" i="2"/>
  <c r="A223" i="2"/>
  <c r="J223" i="2" s="1"/>
  <c r="F223" i="2" s="1"/>
  <c r="A224" i="2"/>
  <c r="A225" i="2"/>
  <c r="J225" i="2" s="1"/>
  <c r="F225" i="2" s="1"/>
  <c r="A226" i="2"/>
  <c r="A227" i="2"/>
  <c r="A228" i="2"/>
  <c r="J228" i="2" s="1"/>
  <c r="F228" i="2" s="1"/>
  <c r="A229" i="2"/>
  <c r="J229" i="2" s="1"/>
  <c r="F229" i="2" s="1"/>
  <c r="A230" i="2"/>
  <c r="A231" i="2"/>
  <c r="A232" i="2"/>
  <c r="A233" i="2"/>
  <c r="A208" i="2"/>
  <c r="A188" i="2"/>
  <c r="A189" i="2"/>
  <c r="A190" i="2"/>
  <c r="J190" i="2" s="1"/>
  <c r="F190" i="2" s="1"/>
  <c r="A191" i="2"/>
  <c r="A192" i="2"/>
  <c r="A193" i="2"/>
  <c r="A194" i="2"/>
  <c r="J194" i="2" s="1"/>
  <c r="F194" i="2" s="1"/>
  <c r="A195" i="2"/>
  <c r="A196" i="2"/>
  <c r="J196" i="2" s="1"/>
  <c r="F196" i="2" s="1"/>
  <c r="A197" i="2"/>
  <c r="A198" i="2"/>
  <c r="J198" i="2" s="1"/>
  <c r="F198" i="2" s="1"/>
  <c r="A199" i="2"/>
  <c r="A200" i="2"/>
  <c r="A201" i="2"/>
  <c r="A202" i="2"/>
  <c r="J202" i="2" s="1"/>
  <c r="F202" i="2" s="1"/>
  <c r="A203" i="2"/>
  <c r="A204" i="2"/>
  <c r="A205" i="2"/>
  <c r="A206" i="2"/>
  <c r="J206" i="2" s="1"/>
  <c r="F206" i="2" s="1"/>
  <c r="A207" i="2"/>
  <c r="J207" i="2" s="1"/>
  <c r="F207" i="2" s="1"/>
  <c r="A187" i="2"/>
  <c r="A178" i="2"/>
  <c r="A179" i="2"/>
  <c r="A180" i="2"/>
  <c r="J180" i="2" s="1"/>
  <c r="F180" i="2" s="1"/>
  <c r="A181" i="2"/>
  <c r="A182" i="2"/>
  <c r="A183" i="2"/>
  <c r="A184" i="2"/>
  <c r="A185" i="2"/>
  <c r="A186" i="2"/>
  <c r="J186" i="2" s="1"/>
  <c r="F186" i="2" s="1"/>
  <c r="A177" i="2"/>
  <c r="J177" i="2" s="1"/>
  <c r="F177" i="2" s="1"/>
  <c r="A151" i="2"/>
  <c r="A152" i="2"/>
  <c r="A153" i="2"/>
  <c r="A154" i="2"/>
  <c r="J154" i="2" s="1"/>
  <c r="F154" i="2" s="1"/>
  <c r="A155" i="2"/>
  <c r="A156" i="2"/>
  <c r="A157" i="2"/>
  <c r="A158" i="2"/>
  <c r="J158" i="2" s="1"/>
  <c r="F158" i="2" s="1"/>
  <c r="A159" i="2"/>
  <c r="J159" i="2" s="1"/>
  <c r="F159" i="2" s="1"/>
  <c r="A160" i="2"/>
  <c r="A161" i="2"/>
  <c r="A162" i="2"/>
  <c r="J162" i="2" s="1"/>
  <c r="F162" i="2" s="1"/>
  <c r="A163" i="2"/>
  <c r="A164" i="2"/>
  <c r="J164" i="2" s="1"/>
  <c r="F164" i="2" s="1"/>
  <c r="A165" i="2"/>
  <c r="A166" i="2"/>
  <c r="J166" i="2" s="1"/>
  <c r="F166" i="2" s="1"/>
  <c r="A167" i="2"/>
  <c r="A168" i="2"/>
  <c r="A169" i="2"/>
  <c r="A170" i="2"/>
  <c r="J170" i="2" s="1"/>
  <c r="F170" i="2" s="1"/>
  <c r="A171" i="2"/>
  <c r="A172" i="2"/>
  <c r="A173" i="2"/>
  <c r="A174" i="2"/>
  <c r="J174" i="2" s="1"/>
  <c r="F174" i="2" s="1"/>
  <c r="A175" i="2"/>
  <c r="J175" i="2" s="1"/>
  <c r="F175" i="2" s="1"/>
  <c r="A176" i="2"/>
  <c r="A150" i="2"/>
  <c r="A120" i="2"/>
  <c r="J120" i="2" s="1"/>
  <c r="F120" i="2" s="1"/>
  <c r="A121" i="2"/>
  <c r="A122" i="2"/>
  <c r="J122" i="2" s="1"/>
  <c r="F122" i="2" s="1"/>
  <c r="A123" i="2"/>
  <c r="A124" i="2"/>
  <c r="J124" i="2" s="1"/>
  <c r="F124" i="2" s="1"/>
  <c r="A125" i="2"/>
  <c r="A126" i="2"/>
  <c r="A127" i="2"/>
  <c r="A128" i="2"/>
  <c r="J128" i="2" s="1"/>
  <c r="F128" i="2" s="1"/>
  <c r="A129" i="2"/>
  <c r="A130" i="2"/>
  <c r="A131" i="2"/>
  <c r="A132" i="2"/>
  <c r="J132" i="2" s="1"/>
  <c r="F132" i="2" s="1"/>
  <c r="A133" i="2"/>
  <c r="A134" i="2"/>
  <c r="A135" i="2"/>
  <c r="A136" i="2"/>
  <c r="J136" i="2" s="1"/>
  <c r="F136" i="2" s="1"/>
  <c r="A137" i="2"/>
  <c r="A138" i="2"/>
  <c r="J138" i="2" s="1"/>
  <c r="F138" i="2" s="1"/>
  <c r="A139" i="2"/>
  <c r="A140" i="2"/>
  <c r="J140" i="2" s="1"/>
  <c r="F140" i="2" s="1"/>
  <c r="A141" i="2"/>
  <c r="A142" i="2"/>
  <c r="A143" i="2"/>
  <c r="A144" i="2"/>
  <c r="J144" i="2" s="1"/>
  <c r="F144" i="2" s="1"/>
  <c r="A145" i="2"/>
  <c r="A146" i="2"/>
  <c r="A147" i="2"/>
  <c r="A148" i="2"/>
  <c r="J148" i="2" s="1"/>
  <c r="F148" i="2" s="1"/>
  <c r="A149" i="2"/>
  <c r="A119" i="2"/>
  <c r="A106" i="2"/>
  <c r="A107" i="2"/>
  <c r="J107" i="2" s="1"/>
  <c r="F107" i="2" s="1"/>
  <c r="A108" i="2"/>
  <c r="A109" i="2"/>
  <c r="A110" i="2"/>
  <c r="A111" i="2"/>
  <c r="J111" i="2" s="1"/>
  <c r="F111" i="2" s="1"/>
  <c r="A112" i="2"/>
  <c r="A113" i="2"/>
  <c r="A114" i="2"/>
  <c r="A115" i="2"/>
  <c r="J115" i="2" s="1"/>
  <c r="F115" i="2" s="1"/>
  <c r="A116" i="2"/>
  <c r="J116" i="2" s="1"/>
  <c r="F116" i="2" s="1"/>
  <c r="A117" i="2"/>
  <c r="A118" i="2"/>
  <c r="A105" i="2"/>
  <c r="J105" i="2" s="1"/>
  <c r="F105" i="2" s="1"/>
  <c r="A104" i="2"/>
  <c r="A103" i="2"/>
  <c r="A102" i="2"/>
  <c r="A97" i="2"/>
  <c r="J97" i="2" s="1"/>
  <c r="F97" i="2" s="1"/>
  <c r="A98" i="2"/>
  <c r="A99" i="2"/>
  <c r="A100" i="2"/>
  <c r="J100" i="2" s="1"/>
  <c r="F100" i="2" s="1"/>
  <c r="A101" i="2"/>
  <c r="J101" i="2" s="1"/>
  <c r="F101" i="2" s="1"/>
  <c r="A96" i="2"/>
  <c r="A95" i="2"/>
  <c r="J95" i="2" s="1"/>
  <c r="F95" i="2" s="1"/>
  <c r="A51" i="2"/>
  <c r="A52" i="2"/>
  <c r="A53" i="2"/>
  <c r="A54" i="2"/>
  <c r="A55" i="2"/>
  <c r="A56" i="2"/>
  <c r="J56" i="2" s="1"/>
  <c r="F56" i="2" s="1"/>
  <c r="A57" i="2"/>
  <c r="A58" i="2"/>
  <c r="J58" i="2" s="1"/>
  <c r="F58" i="2" s="1"/>
  <c r="A59" i="2"/>
  <c r="A60" i="2"/>
  <c r="J60" i="2" s="1"/>
  <c r="F60" i="2" s="1"/>
  <c r="A61" i="2"/>
  <c r="A62" i="2"/>
  <c r="A63" i="2"/>
  <c r="A64" i="2"/>
  <c r="J64" i="2" s="1"/>
  <c r="F64" i="2" s="1"/>
  <c r="A65" i="2"/>
  <c r="A66" i="2"/>
  <c r="A67" i="2"/>
  <c r="A68" i="2"/>
  <c r="J68" i="2" s="1"/>
  <c r="F68" i="2" s="1"/>
  <c r="A69" i="2"/>
  <c r="A70" i="2"/>
  <c r="A71" i="2"/>
  <c r="A72" i="2"/>
  <c r="J72" i="2" s="1"/>
  <c r="F72" i="2" s="1"/>
  <c r="A73" i="2"/>
  <c r="A74" i="2"/>
  <c r="A75" i="2"/>
  <c r="A76" i="2"/>
  <c r="J76" i="2" s="1"/>
  <c r="F76" i="2" s="1"/>
  <c r="A77" i="2"/>
  <c r="A78" i="2"/>
  <c r="A79" i="2"/>
  <c r="A80" i="2"/>
  <c r="J80" i="2" s="1"/>
  <c r="F80" i="2" s="1"/>
  <c r="A81" i="2"/>
  <c r="A82" i="2"/>
  <c r="A83" i="2"/>
  <c r="A84" i="2"/>
  <c r="J84" i="2" s="1"/>
  <c r="F84" i="2" s="1"/>
  <c r="A85" i="2"/>
  <c r="A86" i="2"/>
  <c r="A87" i="2"/>
  <c r="A88" i="2"/>
  <c r="J88" i="2" s="1"/>
  <c r="F88" i="2" s="1"/>
  <c r="A89" i="2"/>
  <c r="A90" i="2"/>
  <c r="J90" i="2" s="1"/>
  <c r="F90" i="2" s="1"/>
  <c r="A91" i="2"/>
  <c r="A92" i="2"/>
  <c r="J92" i="2" s="1"/>
  <c r="F92" i="2" s="1"/>
  <c r="A94" i="2"/>
  <c r="A49" i="2"/>
  <c r="A50" i="2"/>
  <c r="A33" i="2"/>
  <c r="J33" i="2" s="1"/>
  <c r="F33" i="2" s="1"/>
  <c r="A34" i="2"/>
  <c r="A35" i="2"/>
  <c r="A36" i="2"/>
  <c r="J36" i="2" s="1"/>
  <c r="F36" i="2" s="1"/>
  <c r="A37" i="2"/>
  <c r="J37" i="2" s="1"/>
  <c r="F37" i="2" s="1"/>
  <c r="A38" i="2"/>
  <c r="A39" i="2"/>
  <c r="A40" i="2"/>
  <c r="A41" i="2"/>
  <c r="A42" i="2"/>
  <c r="A43" i="2"/>
  <c r="A44" i="2"/>
  <c r="A45" i="2"/>
  <c r="A46" i="2"/>
  <c r="A47" i="2"/>
  <c r="J47" i="2" s="1"/>
  <c r="F47" i="2" s="1"/>
  <c r="A4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78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41" i="2"/>
  <c r="B540" i="2"/>
  <c r="B481" i="2"/>
  <c r="J481" i="2" s="1"/>
  <c r="F481" i="2" s="1"/>
  <c r="B482" i="2"/>
  <c r="B483" i="2"/>
  <c r="B484" i="2"/>
  <c r="B485" i="2"/>
  <c r="J485" i="2" s="1"/>
  <c r="F485" i="2" s="1"/>
  <c r="B486" i="2"/>
  <c r="J486" i="2" s="1"/>
  <c r="F486" i="2" s="1"/>
  <c r="B487" i="2"/>
  <c r="B488" i="2"/>
  <c r="B489" i="2"/>
  <c r="J489" i="2" s="1"/>
  <c r="F489" i="2" s="1"/>
  <c r="B490" i="2"/>
  <c r="J490" i="2" s="1"/>
  <c r="F490" i="2" s="1"/>
  <c r="B491" i="2"/>
  <c r="B492" i="2"/>
  <c r="B493" i="2"/>
  <c r="J493" i="2" s="1"/>
  <c r="F493" i="2" s="1"/>
  <c r="B494" i="2"/>
  <c r="B495" i="2"/>
  <c r="B496" i="2"/>
  <c r="B497" i="2"/>
  <c r="B498" i="2"/>
  <c r="B499" i="2"/>
  <c r="B500" i="2"/>
  <c r="B501" i="2"/>
  <c r="J501" i="2" s="1"/>
  <c r="F501" i="2" s="1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J517" i="2" s="1"/>
  <c r="F517" i="2" s="1"/>
  <c r="B518" i="2"/>
  <c r="B519" i="2"/>
  <c r="B520" i="2"/>
  <c r="B521" i="2"/>
  <c r="B522" i="2"/>
  <c r="B523" i="2"/>
  <c r="B524" i="2"/>
  <c r="B525" i="2"/>
  <c r="J525" i="2" s="1"/>
  <c r="F525" i="2" s="1"/>
  <c r="B526" i="2"/>
  <c r="B527" i="2"/>
  <c r="B528" i="2"/>
  <c r="B529" i="2"/>
  <c r="B530" i="2"/>
  <c r="B531" i="2"/>
  <c r="B532" i="2"/>
  <c r="B533" i="2"/>
  <c r="J533" i="2" s="1"/>
  <c r="F533" i="2" s="1"/>
  <c r="B534" i="2"/>
  <c r="B535" i="2"/>
  <c r="B536" i="2"/>
  <c r="B537" i="2"/>
  <c r="B538" i="2"/>
  <c r="B480" i="2"/>
  <c r="B467" i="2"/>
  <c r="B468" i="2"/>
  <c r="B469" i="2"/>
  <c r="B470" i="2"/>
  <c r="B471" i="2"/>
  <c r="B472" i="2"/>
  <c r="B473" i="2"/>
  <c r="J473" i="2" s="1"/>
  <c r="F473" i="2" s="1"/>
  <c r="B474" i="2"/>
  <c r="B475" i="2"/>
  <c r="B476" i="2"/>
  <c r="B477" i="2"/>
  <c r="B466" i="2"/>
  <c r="B463" i="2"/>
  <c r="B460" i="2"/>
  <c r="B461" i="2"/>
  <c r="B459" i="2"/>
  <c r="B456" i="2"/>
  <c r="B455" i="2"/>
  <c r="B453" i="2"/>
  <c r="B452" i="2"/>
  <c r="B412" i="2"/>
  <c r="B413" i="2"/>
  <c r="B414" i="2"/>
  <c r="B415" i="2"/>
  <c r="B416" i="2"/>
  <c r="B417" i="2"/>
  <c r="B418" i="2"/>
  <c r="B419" i="2"/>
  <c r="B420" i="2"/>
  <c r="B421" i="2"/>
  <c r="J421" i="2" s="1"/>
  <c r="F421" i="2" s="1"/>
  <c r="B422" i="2"/>
  <c r="B423" i="2"/>
  <c r="B424" i="2"/>
  <c r="B425" i="2"/>
  <c r="B426" i="2"/>
  <c r="B427" i="2"/>
  <c r="B428" i="2"/>
  <c r="B429" i="2"/>
  <c r="J429" i="2" s="1"/>
  <c r="F429" i="2" s="1"/>
  <c r="B430" i="2"/>
  <c r="B431" i="2"/>
  <c r="B432" i="2"/>
  <c r="B433" i="2"/>
  <c r="B434" i="2"/>
  <c r="B435" i="2"/>
  <c r="B436" i="2"/>
  <c r="B437" i="2"/>
  <c r="J437" i="2" s="1"/>
  <c r="F437" i="2" s="1"/>
  <c r="B438" i="2"/>
  <c r="B439" i="2"/>
  <c r="B440" i="2"/>
  <c r="B441" i="2"/>
  <c r="B442" i="2"/>
  <c r="B443" i="2"/>
  <c r="B444" i="2"/>
  <c r="B445" i="2"/>
  <c r="B446" i="2"/>
  <c r="B447" i="2"/>
  <c r="B448" i="2"/>
  <c r="B449" i="2"/>
  <c r="B411" i="2"/>
  <c r="B409" i="2"/>
  <c r="B407" i="2"/>
  <c r="B404" i="2"/>
  <c r="B401" i="2"/>
  <c r="B40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J396" i="2" s="1"/>
  <c r="F396" i="2" s="1"/>
  <c r="B398" i="2"/>
  <c r="B37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50" i="2"/>
  <c r="B264" i="2"/>
  <c r="B265" i="2"/>
  <c r="B266" i="2"/>
  <c r="B267" i="2"/>
  <c r="B268" i="2"/>
  <c r="B269" i="2"/>
  <c r="B270" i="2"/>
  <c r="J270" i="2" s="1"/>
  <c r="F270" i="2" s="1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J334" i="2" s="1"/>
  <c r="F334" i="2" s="1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263" i="2"/>
  <c r="B252" i="2"/>
  <c r="B253" i="2"/>
  <c r="B254" i="2"/>
  <c r="B255" i="2"/>
  <c r="B256" i="2"/>
  <c r="B257" i="2"/>
  <c r="B258" i="2"/>
  <c r="B259" i="2"/>
  <c r="B260" i="2"/>
  <c r="B251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33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06" i="2"/>
  <c r="B121" i="2"/>
  <c r="B122" i="2"/>
  <c r="B123" i="2"/>
  <c r="B124" i="2"/>
  <c r="B125" i="2"/>
  <c r="B126" i="2"/>
  <c r="B127" i="2"/>
  <c r="J127" i="2" s="1"/>
  <c r="F127" i="2" s="1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120" i="2"/>
  <c r="B118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79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62" i="2"/>
  <c r="B54" i="2"/>
  <c r="B55" i="2"/>
  <c r="B56" i="2"/>
  <c r="B57" i="2"/>
  <c r="B58" i="2"/>
  <c r="B59" i="2"/>
  <c r="B60" i="2"/>
  <c r="B53" i="2"/>
  <c r="B50" i="2"/>
  <c r="B51" i="2"/>
  <c r="B49" i="2"/>
  <c r="B39" i="2"/>
  <c r="B38" i="2"/>
  <c r="B28" i="2"/>
  <c r="B29" i="2"/>
  <c r="B30" i="2"/>
  <c r="B31" i="2"/>
  <c r="B32" i="2"/>
  <c r="B33" i="2"/>
  <c r="B34" i="2"/>
  <c r="B27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9" i="2"/>
  <c r="B26" i="2"/>
  <c r="B35" i="2"/>
  <c r="B36" i="2"/>
  <c r="B37" i="2"/>
  <c r="B40" i="2"/>
  <c r="B41" i="2"/>
  <c r="B42" i="2"/>
  <c r="B43" i="2"/>
  <c r="B44" i="2"/>
  <c r="B45" i="2"/>
  <c r="B46" i="2"/>
  <c r="B47" i="2"/>
  <c r="B48" i="2"/>
  <c r="B52" i="2"/>
  <c r="B61" i="2"/>
  <c r="B78" i="2"/>
  <c r="B119" i="2"/>
  <c r="B204" i="2"/>
  <c r="B205" i="2"/>
  <c r="B231" i="2"/>
  <c r="B232" i="2"/>
  <c r="B249" i="2"/>
  <c r="B250" i="2"/>
  <c r="B261" i="2"/>
  <c r="B262" i="2"/>
  <c r="B348" i="2"/>
  <c r="B349" i="2"/>
  <c r="B369" i="2"/>
  <c r="B399" i="2"/>
  <c r="B402" i="2"/>
  <c r="B403" i="2"/>
  <c r="B405" i="2"/>
  <c r="B406" i="2"/>
  <c r="B408" i="2"/>
  <c r="B410" i="2"/>
  <c r="B450" i="2"/>
  <c r="B451" i="2"/>
  <c r="B454" i="2"/>
  <c r="B457" i="2"/>
  <c r="B458" i="2"/>
  <c r="B462" i="2"/>
  <c r="B464" i="2"/>
  <c r="B465" i="2"/>
  <c r="J465" i="2" s="1"/>
  <c r="F465" i="2" s="1"/>
  <c r="B478" i="2"/>
  <c r="B479" i="2"/>
  <c r="B539" i="2"/>
  <c r="B577" i="2"/>
  <c r="A10" i="2"/>
  <c r="J10" i="2" s="1"/>
  <c r="A11" i="2"/>
  <c r="J11" i="2" s="1"/>
  <c r="F11" i="2" s="1"/>
  <c r="A12" i="2"/>
  <c r="J12" i="2" s="1"/>
  <c r="F12" i="2" s="1"/>
  <c r="A13" i="2"/>
  <c r="J13" i="2" s="1"/>
  <c r="F13" i="2" s="1"/>
  <c r="A14" i="2"/>
  <c r="J14" i="2" s="1"/>
  <c r="F14" i="2" s="1"/>
  <c r="A15" i="2"/>
  <c r="J15" i="2" s="1"/>
  <c r="F15" i="2" s="1"/>
  <c r="A16" i="2"/>
  <c r="J16" i="2" s="1"/>
  <c r="F16" i="2" s="1"/>
  <c r="A17" i="2"/>
  <c r="J17" i="2" s="1"/>
  <c r="F17" i="2" s="1"/>
  <c r="A18" i="2"/>
  <c r="J18" i="2" s="1"/>
  <c r="F18" i="2" s="1"/>
  <c r="A19" i="2"/>
  <c r="J19" i="2" s="1"/>
  <c r="F19" i="2" s="1"/>
  <c r="A20" i="2"/>
  <c r="J20" i="2" s="1"/>
  <c r="F20" i="2" s="1"/>
  <c r="A21" i="2"/>
  <c r="J21" i="2" s="1"/>
  <c r="F21" i="2" s="1"/>
  <c r="A22" i="2"/>
  <c r="J22" i="2" s="1"/>
  <c r="F22" i="2" s="1"/>
  <c r="A23" i="2"/>
  <c r="J23" i="2" s="1"/>
  <c r="F23" i="2" s="1"/>
  <c r="A24" i="2"/>
  <c r="J24" i="2" s="1"/>
  <c r="F24" i="2" s="1"/>
  <c r="A25" i="2"/>
  <c r="J25" i="2" s="1"/>
  <c r="F25" i="2" s="1"/>
  <c r="A26" i="2"/>
  <c r="J26" i="2" s="1"/>
  <c r="F26" i="2" s="1"/>
  <c r="A27" i="2"/>
  <c r="J27" i="2" s="1"/>
  <c r="F27" i="2" s="1"/>
  <c r="A28" i="2"/>
  <c r="J28" i="2" s="1"/>
  <c r="F28" i="2" s="1"/>
  <c r="A29" i="2"/>
  <c r="J29" i="2" s="1"/>
  <c r="F29" i="2" s="1"/>
  <c r="A30" i="2"/>
  <c r="A31" i="2"/>
  <c r="J31" i="2" s="1"/>
  <c r="F31" i="2" s="1"/>
  <c r="A32" i="2"/>
  <c r="J32" i="2" s="1"/>
  <c r="F32" i="2" s="1"/>
  <c r="A9" i="2"/>
  <c r="J9" i="2" s="1"/>
  <c r="F9" i="2" s="1"/>
  <c r="J45" i="2" l="1"/>
  <c r="F45" i="2" s="1"/>
  <c r="J183" i="2"/>
  <c r="F183" i="2" s="1"/>
  <c r="J179" i="2"/>
  <c r="F179" i="2" s="1"/>
  <c r="J233" i="2"/>
  <c r="F233" i="2" s="1"/>
  <c r="J253" i="2"/>
  <c r="F253" i="2" s="1"/>
  <c r="J392" i="2"/>
  <c r="F392" i="2" s="1"/>
  <c r="J384" i="2"/>
  <c r="F384" i="2" s="1"/>
  <c r="J376" i="2"/>
  <c r="F376" i="2" s="1"/>
  <c r="J368" i="2"/>
  <c r="F368" i="2" s="1"/>
  <c r="J360" i="2"/>
  <c r="F360" i="2" s="1"/>
  <c r="J348" i="2"/>
  <c r="F348" i="2" s="1"/>
  <c r="J476" i="2"/>
  <c r="F476" i="2" s="1"/>
  <c r="J468" i="2"/>
  <c r="F468" i="2" s="1"/>
  <c r="J591" i="2"/>
  <c r="F591" i="2" s="1"/>
  <c r="J583" i="2"/>
  <c r="F583" i="2" s="1"/>
  <c r="J571" i="2"/>
  <c r="F571" i="2" s="1"/>
  <c r="J563" i="2"/>
  <c r="F563" i="2" s="1"/>
  <c r="J555" i="2"/>
  <c r="F555" i="2" s="1"/>
  <c r="J543" i="2"/>
  <c r="F543" i="2" s="1"/>
  <c r="J52" i="2"/>
  <c r="F52" i="2" s="1"/>
  <c r="J257" i="2"/>
  <c r="F257" i="2" s="1"/>
  <c r="J249" i="2"/>
  <c r="F249" i="2" s="1"/>
  <c r="J352" i="2"/>
  <c r="F352" i="2" s="1"/>
  <c r="J454" i="2"/>
  <c r="F454" i="2" s="1"/>
  <c r="J472" i="2"/>
  <c r="F472" i="2" s="1"/>
  <c r="J464" i="2"/>
  <c r="F464" i="2" s="1"/>
  <c r="J587" i="2"/>
  <c r="F587" i="2" s="1"/>
  <c r="J579" i="2"/>
  <c r="F579" i="2" s="1"/>
  <c r="J575" i="2"/>
  <c r="F575" i="2" s="1"/>
  <c r="J567" i="2"/>
  <c r="F567" i="2" s="1"/>
  <c r="J559" i="2"/>
  <c r="F559" i="2" s="1"/>
  <c r="J551" i="2"/>
  <c r="F551" i="2" s="1"/>
  <c r="J547" i="2"/>
  <c r="F547" i="2" s="1"/>
  <c r="J539" i="2"/>
  <c r="F539" i="2" s="1"/>
  <c r="J79" i="2"/>
  <c r="F79" i="2" s="1"/>
  <c r="J143" i="2"/>
  <c r="F143" i="2" s="1"/>
  <c r="J402" i="2"/>
  <c r="F402" i="2" s="1"/>
  <c r="J41" i="2"/>
  <c r="F41" i="2" s="1"/>
  <c r="J356" i="2"/>
  <c r="F356" i="2" s="1"/>
  <c r="J74" i="2"/>
  <c r="F74" i="2" s="1"/>
  <c r="J346" i="2"/>
  <c r="F346" i="2" s="1"/>
  <c r="J330" i="2"/>
  <c r="F330" i="2" s="1"/>
  <c r="J433" i="2"/>
  <c r="F433" i="2" s="1"/>
  <c r="J441" i="2"/>
  <c r="F441" i="2" s="1"/>
  <c r="J537" i="2"/>
  <c r="F537" i="2" s="1"/>
  <c r="J529" i="2"/>
  <c r="F529" i="2" s="1"/>
  <c r="J521" i="2"/>
  <c r="F521" i="2" s="1"/>
  <c r="J513" i="2"/>
  <c r="F513" i="2" s="1"/>
  <c r="J505" i="2"/>
  <c r="F505" i="2" s="1"/>
  <c r="J497" i="2"/>
  <c r="F497" i="2" s="1"/>
  <c r="J48" i="2"/>
  <c r="F48" i="2" s="1"/>
  <c r="J44" i="2"/>
  <c r="F44" i="2" s="1"/>
  <c r="J40" i="2"/>
  <c r="F40" i="2" s="1"/>
  <c r="J50" i="2"/>
  <c r="F50" i="2" s="1"/>
  <c r="J91" i="2"/>
  <c r="F91" i="2" s="1"/>
  <c r="J87" i="2"/>
  <c r="F87" i="2" s="1"/>
  <c r="J83" i="2"/>
  <c r="F83" i="2" s="1"/>
  <c r="J75" i="2"/>
  <c r="F75" i="2" s="1"/>
  <c r="J71" i="2"/>
  <c r="F71" i="2" s="1"/>
  <c r="J67" i="2"/>
  <c r="F67" i="2" s="1"/>
  <c r="J59" i="2"/>
  <c r="F59" i="2" s="1"/>
  <c r="J55" i="2"/>
  <c r="F55" i="2" s="1"/>
  <c r="J51" i="2"/>
  <c r="F51" i="2" s="1"/>
  <c r="J102" i="2"/>
  <c r="F102" i="2" s="1"/>
  <c r="J118" i="2"/>
  <c r="F118" i="2" s="1"/>
  <c r="J114" i="2"/>
  <c r="F114" i="2" s="1"/>
  <c r="J110" i="2"/>
  <c r="F110" i="2" s="1"/>
  <c r="J147" i="2"/>
  <c r="F147" i="2" s="1"/>
  <c r="J139" i="2"/>
  <c r="F139" i="2" s="1"/>
  <c r="J135" i="2"/>
  <c r="F135" i="2" s="1"/>
  <c r="J131" i="2"/>
  <c r="F131" i="2" s="1"/>
  <c r="J123" i="2"/>
  <c r="F123" i="2" s="1"/>
  <c r="J150" i="2"/>
  <c r="F150" i="2" s="1"/>
  <c r="J173" i="2"/>
  <c r="F173" i="2" s="1"/>
  <c r="J169" i="2"/>
  <c r="F169" i="2" s="1"/>
  <c r="J165" i="2"/>
  <c r="F165" i="2" s="1"/>
  <c r="J161" i="2"/>
  <c r="F161" i="2" s="1"/>
  <c r="J157" i="2"/>
  <c r="F157" i="2" s="1"/>
  <c r="J153" i="2"/>
  <c r="F153" i="2" s="1"/>
  <c r="J182" i="2"/>
  <c r="F182" i="2" s="1"/>
  <c r="J178" i="2"/>
  <c r="F178" i="2" s="1"/>
  <c r="J205" i="2"/>
  <c r="F205" i="2" s="1"/>
  <c r="J201" i="2"/>
  <c r="F201" i="2" s="1"/>
  <c r="J197" i="2"/>
  <c r="F197" i="2" s="1"/>
  <c r="J193" i="2"/>
  <c r="F193" i="2" s="1"/>
  <c r="J189" i="2"/>
  <c r="F189" i="2" s="1"/>
  <c r="J232" i="2"/>
  <c r="F232" i="2" s="1"/>
  <c r="J224" i="2"/>
  <c r="F224" i="2" s="1"/>
  <c r="J220" i="2"/>
  <c r="F220" i="2" s="1"/>
  <c r="J216" i="2"/>
  <c r="F216" i="2" s="1"/>
  <c r="J242" i="2"/>
  <c r="F242" i="2" s="1"/>
  <c r="J238" i="2"/>
  <c r="F238" i="2" s="1"/>
  <c r="J246" i="2"/>
  <c r="F246" i="2" s="1"/>
  <c r="J320" i="2"/>
  <c r="F320" i="2" s="1"/>
  <c r="J316" i="2"/>
  <c r="F316" i="2" s="1"/>
  <c r="J304" i="2"/>
  <c r="F304" i="2" s="1"/>
  <c r="J300" i="2"/>
  <c r="F300" i="2" s="1"/>
  <c r="J288" i="2"/>
  <c r="F288" i="2" s="1"/>
  <c r="J284" i="2"/>
  <c r="F284" i="2" s="1"/>
  <c r="J272" i="2"/>
  <c r="F272" i="2" s="1"/>
  <c r="J268" i="2"/>
  <c r="F268" i="2" s="1"/>
  <c r="J256" i="2"/>
  <c r="F256" i="2" s="1"/>
  <c r="J252" i="2"/>
  <c r="F252" i="2" s="1"/>
  <c r="J391" i="2"/>
  <c r="F391" i="2" s="1"/>
  <c r="J387" i="2"/>
  <c r="F387" i="2" s="1"/>
  <c r="J383" i="2"/>
  <c r="F383" i="2" s="1"/>
  <c r="J379" i="2"/>
  <c r="F379" i="2" s="1"/>
  <c r="J375" i="2"/>
  <c r="F375" i="2" s="1"/>
  <c r="J371" i="2"/>
  <c r="F371" i="2" s="1"/>
  <c r="J367" i="2"/>
  <c r="F367" i="2" s="1"/>
  <c r="J363" i="2"/>
  <c r="F363" i="2" s="1"/>
  <c r="J359" i="2"/>
  <c r="F359" i="2" s="1"/>
  <c r="J347" i="2"/>
  <c r="F347" i="2" s="1"/>
  <c r="J343" i="2"/>
  <c r="F343" i="2" s="1"/>
  <c r="J331" i="2"/>
  <c r="F331" i="2" s="1"/>
  <c r="J327" i="2"/>
  <c r="F327" i="2" s="1"/>
  <c r="J394" i="2"/>
  <c r="F394" i="2" s="1"/>
  <c r="J423" i="2"/>
  <c r="F423" i="2" s="1"/>
  <c r="J419" i="2"/>
  <c r="F419" i="2" s="1"/>
  <c r="J427" i="2"/>
  <c r="F427" i="2" s="1"/>
  <c r="J443" i="2"/>
  <c r="F443" i="2" s="1"/>
  <c r="J455" i="2"/>
  <c r="F455" i="2" s="1"/>
  <c r="J459" i="2"/>
  <c r="F459" i="2" s="1"/>
  <c r="J483" i="2"/>
  <c r="F483" i="2" s="1"/>
  <c r="J479" i="2"/>
  <c r="F479" i="2" s="1"/>
  <c r="J475" i="2"/>
  <c r="F475" i="2" s="1"/>
  <c r="J471" i="2"/>
  <c r="F471" i="2" s="1"/>
  <c r="J467" i="2"/>
  <c r="F467" i="2" s="1"/>
  <c r="J463" i="2"/>
  <c r="F463" i="2" s="1"/>
  <c r="J492" i="2"/>
  <c r="F492" i="2" s="1"/>
  <c r="J488" i="2"/>
  <c r="F488" i="2" s="1"/>
  <c r="J43" i="2"/>
  <c r="F43" i="2" s="1"/>
  <c r="J39" i="2"/>
  <c r="F39" i="2" s="1"/>
  <c r="J35" i="2"/>
  <c r="F35" i="2" s="1"/>
  <c r="J49" i="2"/>
  <c r="F49" i="2" s="1"/>
  <c r="J86" i="2"/>
  <c r="F86" i="2" s="1"/>
  <c r="J82" i="2"/>
  <c r="F82" i="2" s="1"/>
  <c r="J78" i="2"/>
  <c r="F78" i="2" s="1"/>
  <c r="J70" i="2"/>
  <c r="F70" i="2" s="1"/>
  <c r="J66" i="2"/>
  <c r="F66" i="2" s="1"/>
  <c r="J62" i="2"/>
  <c r="F62" i="2" s="1"/>
  <c r="J54" i="2"/>
  <c r="F54" i="2" s="1"/>
  <c r="J99" i="2"/>
  <c r="F99" i="2" s="1"/>
  <c r="J103" i="2"/>
  <c r="F103" i="2" s="1"/>
  <c r="J117" i="2"/>
  <c r="F117" i="2" s="1"/>
  <c r="J113" i="2"/>
  <c r="F113" i="2" s="1"/>
  <c r="J109" i="2"/>
  <c r="F109" i="2" s="1"/>
  <c r="J119" i="2"/>
  <c r="F119" i="2" s="1"/>
  <c r="J146" i="2"/>
  <c r="F146" i="2" s="1"/>
  <c r="J142" i="2"/>
  <c r="F142" i="2" s="1"/>
  <c r="J134" i="2"/>
  <c r="F134" i="2" s="1"/>
  <c r="J130" i="2"/>
  <c r="F130" i="2" s="1"/>
  <c r="J126" i="2"/>
  <c r="F126" i="2" s="1"/>
  <c r="J176" i="2"/>
  <c r="F176" i="2" s="1"/>
  <c r="J172" i="2"/>
  <c r="F172" i="2" s="1"/>
  <c r="J168" i="2"/>
  <c r="F168" i="2" s="1"/>
  <c r="J160" i="2"/>
  <c r="F160" i="2" s="1"/>
  <c r="J156" i="2"/>
  <c r="F156" i="2" s="1"/>
  <c r="J152" i="2"/>
  <c r="F152" i="2" s="1"/>
  <c r="J185" i="2"/>
  <c r="F185" i="2" s="1"/>
  <c r="J181" i="2"/>
  <c r="F181" i="2" s="1"/>
  <c r="J187" i="2"/>
  <c r="F187" i="2" s="1"/>
  <c r="J204" i="2"/>
  <c r="F204" i="2" s="1"/>
  <c r="J200" i="2"/>
  <c r="F200" i="2" s="1"/>
  <c r="J192" i="2"/>
  <c r="F192" i="2" s="1"/>
  <c r="J188" i="2"/>
  <c r="F188" i="2" s="1"/>
  <c r="J231" i="2"/>
  <c r="F231" i="2" s="1"/>
  <c r="J227" i="2"/>
  <c r="F227" i="2" s="1"/>
  <c r="J219" i="2"/>
  <c r="F219" i="2" s="1"/>
  <c r="J215" i="2"/>
  <c r="F215" i="2" s="1"/>
  <c r="J211" i="2"/>
  <c r="F211" i="2" s="1"/>
  <c r="J245" i="2"/>
  <c r="F245" i="2" s="1"/>
  <c r="J241" i="2"/>
  <c r="F241" i="2" s="1"/>
  <c r="J237" i="2"/>
  <c r="F237" i="2" s="1"/>
  <c r="J247" i="2"/>
  <c r="F247" i="2" s="1"/>
  <c r="J315" i="2"/>
  <c r="F315" i="2" s="1"/>
  <c r="J311" i="2"/>
  <c r="F311" i="2" s="1"/>
  <c r="J299" i="2"/>
  <c r="F299" i="2" s="1"/>
  <c r="J295" i="2"/>
  <c r="F295" i="2" s="1"/>
  <c r="J283" i="2"/>
  <c r="F283" i="2" s="1"/>
  <c r="J279" i="2"/>
  <c r="F279" i="2" s="1"/>
  <c r="J267" i="2"/>
  <c r="F267" i="2" s="1"/>
  <c r="J263" i="2"/>
  <c r="F263" i="2" s="1"/>
  <c r="J251" i="2"/>
  <c r="F251" i="2" s="1"/>
  <c r="J390" i="2"/>
  <c r="F390" i="2" s="1"/>
  <c r="J386" i="2"/>
  <c r="F386" i="2" s="1"/>
  <c r="J382" i="2"/>
  <c r="F382" i="2" s="1"/>
  <c r="J378" i="2"/>
  <c r="F378" i="2" s="1"/>
  <c r="J374" i="2"/>
  <c r="F374" i="2" s="1"/>
  <c r="J370" i="2"/>
  <c r="F370" i="2" s="1"/>
  <c r="J366" i="2"/>
  <c r="F366" i="2" s="1"/>
  <c r="J362" i="2"/>
  <c r="F362" i="2" s="1"/>
  <c r="J358" i="2"/>
  <c r="F358" i="2" s="1"/>
  <c r="J354" i="2"/>
  <c r="F354" i="2" s="1"/>
  <c r="J342" i="2"/>
  <c r="F342" i="2" s="1"/>
  <c r="J338" i="2"/>
  <c r="F338" i="2" s="1"/>
  <c r="J326" i="2"/>
  <c r="F326" i="2" s="1"/>
  <c r="J395" i="2"/>
  <c r="F395" i="2" s="1"/>
  <c r="J416" i="2"/>
  <c r="F416" i="2" s="1"/>
  <c r="J444" i="2"/>
  <c r="F444" i="2" s="1"/>
  <c r="J452" i="2"/>
  <c r="F452" i="2" s="1"/>
  <c r="J460" i="2"/>
  <c r="F460" i="2" s="1"/>
  <c r="J491" i="2"/>
  <c r="F491" i="2" s="1"/>
  <c r="J487" i="2"/>
  <c r="F487" i="2" s="1"/>
  <c r="J30" i="2"/>
  <c r="F30" i="2" s="1"/>
  <c r="J46" i="2"/>
  <c r="F46" i="2" s="1"/>
  <c r="J38" i="2"/>
  <c r="F38" i="2" s="1"/>
  <c r="J34" i="2"/>
  <c r="F34" i="2" s="1"/>
  <c r="J94" i="2"/>
  <c r="F94" i="2" s="1"/>
  <c r="J89" i="2"/>
  <c r="F89" i="2" s="1"/>
  <c r="J85" i="2"/>
  <c r="F85" i="2" s="1"/>
  <c r="J81" i="2"/>
  <c r="F81" i="2" s="1"/>
  <c r="J77" i="2"/>
  <c r="F77" i="2" s="1"/>
  <c r="J73" i="2"/>
  <c r="F73" i="2" s="1"/>
  <c r="J69" i="2"/>
  <c r="F69" i="2" s="1"/>
  <c r="J65" i="2"/>
  <c r="F65" i="2" s="1"/>
  <c r="J61" i="2"/>
  <c r="F61" i="2" s="1"/>
  <c r="J57" i="2"/>
  <c r="F57" i="2" s="1"/>
  <c r="J53" i="2"/>
  <c r="F53" i="2" s="1"/>
  <c r="J96" i="2"/>
  <c r="F96" i="2" s="1"/>
  <c r="J98" i="2"/>
  <c r="F98" i="2" s="1"/>
  <c r="J104" i="2"/>
  <c r="F104" i="2" s="1"/>
  <c r="J112" i="2"/>
  <c r="F112" i="2" s="1"/>
  <c r="J108" i="2"/>
  <c r="F108" i="2" s="1"/>
  <c r="J149" i="2"/>
  <c r="F149" i="2" s="1"/>
  <c r="J145" i="2"/>
  <c r="F145" i="2" s="1"/>
  <c r="J141" i="2"/>
  <c r="F141" i="2" s="1"/>
  <c r="J137" i="2"/>
  <c r="F137" i="2" s="1"/>
  <c r="J133" i="2"/>
  <c r="F133" i="2" s="1"/>
  <c r="J129" i="2"/>
  <c r="F129" i="2" s="1"/>
  <c r="J125" i="2"/>
  <c r="F125" i="2" s="1"/>
  <c r="J121" i="2"/>
  <c r="F121" i="2" s="1"/>
  <c r="J171" i="2"/>
  <c r="F171" i="2" s="1"/>
  <c r="J167" i="2"/>
  <c r="F167" i="2" s="1"/>
  <c r="J163" i="2"/>
  <c r="F163" i="2" s="1"/>
  <c r="J155" i="2"/>
  <c r="F155" i="2" s="1"/>
  <c r="J151" i="2"/>
  <c r="F151" i="2" s="1"/>
  <c r="J184" i="2"/>
  <c r="F184" i="2" s="1"/>
  <c r="J203" i="2"/>
  <c r="F203" i="2" s="1"/>
  <c r="J199" i="2"/>
  <c r="F199" i="2" s="1"/>
  <c r="J195" i="2"/>
  <c r="F195" i="2" s="1"/>
  <c r="J208" i="2"/>
  <c r="F208" i="2" s="1"/>
  <c r="J230" i="2"/>
  <c r="F230" i="2" s="1"/>
  <c r="J226" i="2"/>
  <c r="F226" i="2" s="1"/>
  <c r="J222" i="2"/>
  <c r="F222" i="2" s="1"/>
  <c r="J214" i="2"/>
  <c r="F214" i="2" s="1"/>
  <c r="J210" i="2"/>
  <c r="F210" i="2" s="1"/>
  <c r="J240" i="2"/>
  <c r="F240" i="2" s="1"/>
  <c r="J236" i="2"/>
  <c r="F236" i="2" s="1"/>
  <c r="J322" i="2"/>
  <c r="F322" i="2" s="1"/>
  <c r="J310" i="2"/>
  <c r="F310" i="2" s="1"/>
  <c r="J306" i="2"/>
  <c r="F306" i="2" s="1"/>
  <c r="J294" i="2"/>
  <c r="F294" i="2" s="1"/>
  <c r="J290" i="2"/>
  <c r="F290" i="2" s="1"/>
  <c r="J278" i="2"/>
  <c r="F278" i="2" s="1"/>
  <c r="J274" i="2"/>
  <c r="F274" i="2" s="1"/>
  <c r="J262" i="2"/>
  <c r="F262" i="2" s="1"/>
  <c r="J258" i="2"/>
  <c r="F258" i="2" s="1"/>
  <c r="J357" i="2"/>
  <c r="F357" i="2" s="1"/>
  <c r="J353" i="2"/>
  <c r="F353" i="2" s="1"/>
  <c r="J349" i="2"/>
  <c r="F349" i="2" s="1"/>
  <c r="J345" i="2"/>
  <c r="F345" i="2" s="1"/>
  <c r="J341" i="2"/>
  <c r="F341" i="2" s="1"/>
  <c r="J337" i="2"/>
  <c r="F337" i="2" s="1"/>
  <c r="J333" i="2"/>
  <c r="F333" i="2" s="1"/>
  <c r="J329" i="2"/>
  <c r="F329" i="2" s="1"/>
  <c r="J325" i="2"/>
  <c r="F325" i="2" s="1"/>
  <c r="J412" i="2"/>
  <c r="F412" i="2" s="1"/>
  <c r="J408" i="2"/>
  <c r="F408" i="2" s="1"/>
  <c r="J404" i="2"/>
  <c r="F404" i="2" s="1"/>
  <c r="J400" i="2"/>
  <c r="F400" i="2" s="1"/>
  <c r="J436" i="2"/>
  <c r="F436" i="2" s="1"/>
  <c r="J432" i="2"/>
  <c r="F432" i="2" s="1"/>
  <c r="J428" i="2"/>
  <c r="F428" i="2" s="1"/>
  <c r="J440" i="2"/>
  <c r="F440" i="2" s="1"/>
  <c r="J448" i="2"/>
  <c r="F448" i="2" s="1"/>
  <c r="J592" i="2"/>
  <c r="F592" i="2" s="1"/>
  <c r="J588" i="2"/>
  <c r="F588" i="2" s="1"/>
  <c r="J584" i="2"/>
  <c r="F584" i="2" s="1"/>
  <c r="J580" i="2"/>
  <c r="F580" i="2" s="1"/>
  <c r="J576" i="2"/>
  <c r="F576" i="2" s="1"/>
  <c r="J572" i="2"/>
  <c r="F572" i="2" s="1"/>
  <c r="J568" i="2"/>
  <c r="F568" i="2" s="1"/>
  <c r="J564" i="2"/>
  <c r="F564" i="2" s="1"/>
  <c r="J560" i="2"/>
  <c r="F560" i="2" s="1"/>
  <c r="J556" i="2"/>
  <c r="F556" i="2" s="1"/>
  <c r="J552" i="2"/>
  <c r="F552" i="2" s="1"/>
  <c r="J548" i="2"/>
  <c r="F548" i="2" s="1"/>
  <c r="J544" i="2"/>
  <c r="F544" i="2" s="1"/>
  <c r="J540" i="2"/>
  <c r="F540" i="2" s="1"/>
  <c r="J536" i="2"/>
  <c r="F536" i="2" s="1"/>
  <c r="J532" i="2"/>
  <c r="F532" i="2" s="1"/>
  <c r="J528" i="2"/>
  <c r="F528" i="2" s="1"/>
  <c r="J524" i="2"/>
  <c r="F524" i="2" s="1"/>
  <c r="J520" i="2"/>
  <c r="F520" i="2" s="1"/>
  <c r="J516" i="2"/>
  <c r="F516" i="2" s="1"/>
  <c r="J512" i="2"/>
  <c r="F512" i="2" s="1"/>
  <c r="J508" i="2"/>
  <c r="F508" i="2" s="1"/>
  <c r="J504" i="2"/>
  <c r="F504" i="2" s="1"/>
  <c r="J500" i="2"/>
  <c r="F500" i="2" s="1"/>
  <c r="J496" i="2"/>
  <c r="F496" i="2" s="1"/>
  <c r="J93" i="2"/>
  <c r="F93" i="2" s="1"/>
  <c r="N2" i="2"/>
  <c r="M2" i="2"/>
</calcChain>
</file>

<file path=xl/sharedStrings.xml><?xml version="1.0" encoding="utf-8"?>
<sst xmlns="http://schemas.openxmlformats.org/spreadsheetml/2006/main" count="3523" uniqueCount="1226">
  <si>
    <t>Undergraduate</t>
  </si>
  <si>
    <t>Related</t>
  </si>
  <si>
    <t>INTERDISCIPLINARY PROGRAMS</t>
  </si>
  <si>
    <t>Graduate</t>
  </si>
  <si>
    <t>Focused</t>
  </si>
  <si>
    <t>SOCIAL WORK</t>
  </si>
  <si>
    <t>SOCIAL SCIENCES</t>
  </si>
  <si>
    <t>PUBLIC HEALTH AND SOCIAL POLICY</t>
  </si>
  <si>
    <t>PUBLIC ADMINISTRATION</t>
  </si>
  <si>
    <t>PSYCHOLOGY</t>
  </si>
  <si>
    <t>POLITICAL SCIENCE</t>
  </si>
  <si>
    <t>PHILOSOPHY</t>
  </si>
  <si>
    <t>MECHANICAL ENGINEERING</t>
  </si>
  <si>
    <t>BUSINESS</t>
  </si>
  <si>
    <t>LAW</t>
  </si>
  <si>
    <t>HISPANIC AND ITALIAN STUDIES</t>
  </si>
  <si>
    <t>HUMAN AND SOCIAL DEVELOPMENT</t>
  </si>
  <si>
    <t>HISTORY</t>
  </si>
  <si>
    <t>GENDER STUDIES</t>
  </si>
  <si>
    <t>GEOGRAPHY</t>
  </si>
  <si>
    <t>COMMERCE</t>
  </si>
  <si>
    <t>ART HISTORY AND VISUAL STUDIES</t>
  </si>
  <si>
    <t>ANTHROPOLOGY</t>
  </si>
  <si>
    <t>SOCIAL MOVEMENTS</t>
  </si>
  <si>
    <t>SOCIOLOGY</t>
  </si>
  <si>
    <t>SOCIOLOGY OF CLIMATE CHANGE AND ENVIRONMENT</t>
  </si>
  <si>
    <t>SOCIOLOGY AND SOCIAL JUSTICE</t>
  </si>
  <si>
    <t>POPULATION PROBLEMS AND POLICIES</t>
  </si>
  <si>
    <t>GLOBALIZATION AND SUSTAINABILITY</t>
  </si>
  <si>
    <t>FOOD AND SOCIETY</t>
  </si>
  <si>
    <t>THE CORPORATION, CAPITALISM, AND GLOBALIZATION</t>
  </si>
  <si>
    <t>INTERNATIONAL PERSPECTIVES ON INEQUALITIES IN HEALTH AND HEALTH CARE</t>
  </si>
  <si>
    <t>SOCIAL CHANGE</t>
  </si>
  <si>
    <t>SELF, IDENTITY AND SOCIETY</t>
  </si>
  <si>
    <t>INTRODUCTION TO SOCIOLOGY: INSTITUTIONS AND SOCIAL CHANGE</t>
  </si>
  <si>
    <t>INTRODUCTION TO THE PRACTICE OF SOCIAL JUSTICE</t>
  </si>
  <si>
    <t>INTRODUCTION TO THEORIES IN SOCIAL JUSTICE</t>
  </si>
  <si>
    <t>HUMANITIES</t>
  </si>
  <si>
    <t>ENVIRONMENTAL PSYCHOLOGY</t>
  </si>
  <si>
    <t>PSYC 325</t>
  </si>
  <si>
    <t>PSYCHOLOGY IN CONTEMPORARY SOCIETY</t>
  </si>
  <si>
    <t>TOPICS IN ENVIRONMENTAL POLITICS</t>
  </si>
  <si>
    <t>CANADIAN POLITICAL ECONOMY</t>
  </si>
  <si>
    <t>BRITISH COLUMBIA POLITICAL ECONOMY</t>
  </si>
  <si>
    <t>INDIGENOUS POLITICS IN CANADA</t>
  </si>
  <si>
    <t>ISSUES IN INTERNATIONAL POLITICS</t>
  </si>
  <si>
    <t>INTERNATIONAL POLITICAL ECONOMY</t>
  </si>
  <si>
    <t>THE UNITED NATIONS AND GLOBAL ISSUES</t>
  </si>
  <si>
    <t>SOCIAL VALUES, IDEOLOGIES, AND POLICY ANALYSIS</t>
  </si>
  <si>
    <t>PHILOSOPHY AND THE ENVIRONMENT</t>
  </si>
  <si>
    <t>HEALTH AND HEALING VII: PROMOTING COMMUNITY AND SOCIETAL HEALTH</t>
  </si>
  <si>
    <t>NURSING</t>
  </si>
  <si>
    <t>HEALTH AND HEALING VI: GLOBAL HEALTH ISSUES</t>
  </si>
  <si>
    <t>SPECIAL TOPICS</t>
  </si>
  <si>
    <t>BIOLOGY</t>
  </si>
  <si>
    <t>BIOLOGY OF MARINE BIRDS</t>
  </si>
  <si>
    <t>MARINE POPULATION ECOLOGY AND DYNAMICS</t>
  </si>
  <si>
    <t>ECOLOGY AND EVOLUTION OF INTERTIDAL ORGANISMS</t>
  </si>
  <si>
    <t>INTRODUCTION TO BIOLOGICAL OCEANOGRAPHY</t>
  </si>
  <si>
    <t>MARINE ECOLOGY</t>
  </si>
  <si>
    <t>ECOLOGICAL ADAPTATION OF SEAWEEDS</t>
  </si>
  <si>
    <t>MARINE PHYCOLOGY</t>
  </si>
  <si>
    <t>STRUCTURE AND FUNCTION IN ANIMALS</t>
  </si>
  <si>
    <t>BIOLOGY OF MARINE FISHES</t>
  </si>
  <si>
    <t>MARINE INVERTEBRATE ZOOLOGY</t>
  </si>
  <si>
    <t>SPECIAL TOPICS IN MARINE BIOLOGY</t>
  </si>
  <si>
    <t>WIND POWER SYSTEMS</t>
  </si>
  <si>
    <t>MECHNICAL ENGINEERING</t>
  </si>
  <si>
    <t>GREEN VEHICLE TECHNLOGY PROJCT</t>
  </si>
  <si>
    <t>FUEL CELL TECHNOLOGY</t>
  </si>
  <si>
    <t>ENERGY SYSTEMS</t>
  </si>
  <si>
    <t>INTERNATIONAL BUSINESS ENVIRONMENT</t>
  </si>
  <si>
    <t>MANAGING PEOPLE AND ORGANIZATION II</t>
  </si>
  <si>
    <t>STRATEGIC ANALYSIS AND ACTION</t>
  </si>
  <si>
    <t>INTERNATIONAL LOGISTICS AND SUPPLY CHAIN MANAGEMENT</t>
  </si>
  <si>
    <t>BUSINESS AND SUSTAINABILITY</t>
  </si>
  <si>
    <t>WORLD ENGLISHES</t>
  </si>
  <si>
    <t>LINGUISTICS</t>
  </si>
  <si>
    <t>LANGUAGE AND LAND</t>
  </si>
  <si>
    <t>ENVIRONMENTAL LAW CENTRE CLINIC INTENSIVE: PROBLEM SOLIVING</t>
  </si>
  <si>
    <t>ENVIRONMENTAL LAW CENTRE CLINIC INTENSIVE: LEGAL SKILLS AND SUSTAINABILITY</t>
  </si>
  <si>
    <t>FIELD COURSE IN ENVIRONMENTAL LAW AND SUSTAINABILITY</t>
  </si>
  <si>
    <t>MUNICIPAL LAW  AND SUSTAINABILITY</t>
  </si>
  <si>
    <t>LAW, GOVERNANCE AND DEVELOPMNT</t>
  </si>
  <si>
    <t>FOREST LAW AND POLICY</t>
  </si>
  <si>
    <t>ENVIRONMENT LAW CENTRE CLINIC</t>
  </si>
  <si>
    <t>ENVIRONMENTAL LAW</t>
  </si>
  <si>
    <t>GREEN LEGAL THEORY</t>
  </si>
  <si>
    <t>WATER LAW</t>
  </si>
  <si>
    <t>THE ROLE OF KNOWLEDGE IN GLOBAL HEALTH</t>
  </si>
  <si>
    <t>INDIGENOUS RESEARCH METHODS</t>
  </si>
  <si>
    <t>INDIGENOUS LEADERSHIP AND GOVERNANCE</t>
  </si>
  <si>
    <t>INDIGENOUS LANGUAGE III</t>
  </si>
  <si>
    <t>EDUCATION</t>
  </si>
  <si>
    <t>SPECIAL STUDIES IN INDIGENOUS EDUCATION</t>
  </si>
  <si>
    <t>SPECIAL TOPICS IN INDIGENOUS EDUCATION</t>
  </si>
  <si>
    <t>STRATEGIC PLANNING AND IMPLEMENTATION</t>
  </si>
  <si>
    <t>COMMUNICATIONS IN INDIGENOUS GOVERNMENTS AND ORGANIZATIONS</t>
  </si>
  <si>
    <t>GOVRNANCE IN INDIGENOUS COMMUNITIES</t>
  </si>
  <si>
    <t>INTERNATIONAL FINANCE</t>
  </si>
  <si>
    <t>CROSS-NATIONAL MANAGEMENT</t>
  </si>
  <si>
    <t>SUSTAINABLE COMMUNITIES</t>
  </si>
  <si>
    <t>THE SOCIAL HISTORY OF RELIGION</t>
  </si>
  <si>
    <t>SEMINAR IN CANADIAN POLITICAL HISTORY</t>
  </si>
  <si>
    <t>TOPICS IN SOCIAL AND CULTURAL HISTORY</t>
  </si>
  <si>
    <t>DIRECTED EXPERIENTIAL LEARNING IN HEALTH AND SOCIETY: COMMUNITY SERVICE</t>
  </si>
  <si>
    <t>DIRECTED EXPERIENTIAL LEARNING IN HEALTH AND SOCIETY: RESEARCH</t>
  </si>
  <si>
    <t>HEALTH AND SOCIETY</t>
  </si>
  <si>
    <t>SEMINAR ON HUMAN DIMENSIONS OF CLIMATE CHANGE</t>
  </si>
  <si>
    <t>INTRODUCTION TO HUMAN DIMENSIONS OF CLIMATE CHANGE</t>
  </si>
  <si>
    <t>BORDER CROSSING, MIGRATION AND GENDER</t>
  </si>
  <si>
    <t>WHAT'S RACE GOT TO DO WITH IT?</t>
  </si>
  <si>
    <t>TOPICS IN POWER, IDENTITIES AND DIFFERENCE</t>
  </si>
  <si>
    <t>GENDER AND INTERNATIONAL HUMAN RIGHTS</t>
  </si>
  <si>
    <t>GENDER, GLOBALIZATION AND THE LOVE INDUSTRY</t>
  </si>
  <si>
    <t>GIRLHOODS IN FILM AND POPULAR CULTURE</t>
  </si>
  <si>
    <t>GENDER, POWER AND DIFFERENCE</t>
  </si>
  <si>
    <t>ADVANCED TOPICS IN RESOURCE MANAGEMENT</t>
  </si>
  <si>
    <t>ADVANCED STUDIES IN WEATHER AND CLIMATE</t>
  </si>
  <si>
    <t>MARINE PROTECTED AREAS</t>
  </si>
  <si>
    <t>WILDLIFE CONSERVATION</t>
  </si>
  <si>
    <t>FIELD STUDY IN COASTAL AND MARINE RESOURCES</t>
  </si>
  <si>
    <t>ENVIRONMENT AND SUSTAINABILITY IN PRACTICE</t>
  </si>
  <si>
    <t>AQUACULTURE IN BRITISH COLUMBIA</t>
  </si>
  <si>
    <t>SUSTAINABLE CITIES</t>
  </si>
  <si>
    <t>REGIONAL STUDIES</t>
  </si>
  <si>
    <t>COMTEMPORARY GEOPOLITICS</t>
  </si>
  <si>
    <t>GEOGRAPHY OF SOUTHEAST ASIA</t>
  </si>
  <si>
    <t>APPLIED CLIMATOLOGY</t>
  </si>
  <si>
    <t>WATER RESOURCES MANAGEMENT</t>
  </si>
  <si>
    <t>MEDICAL GEOGRAPHY</t>
  </si>
  <si>
    <t>LANDSCAPE ECOLOGY</t>
  </si>
  <si>
    <t>PARKS AND PROTECTED AREAS</t>
  </si>
  <si>
    <t>COASTAL COMMUNITIES</t>
  </si>
  <si>
    <t>COASTAL AND MARINE RESOURCES</t>
  </si>
  <si>
    <t>GEOGRAPHIES OF DEVELOPMNT</t>
  </si>
  <si>
    <t>GEOGRAPHIES OF ENVIRONMENT AND HEALTH</t>
  </si>
  <si>
    <t>GEOGRAPHY OF THE NORTH AMERICAN CITY</t>
  </si>
  <si>
    <t>DISASTER MANAGEMENT AND COMMUNITY RESILIENCE</t>
  </si>
  <si>
    <t>RESEARCH METHODS IN HUMAN GEOGRAPHY</t>
  </si>
  <si>
    <t>DIRECTIONS IN GEOGRAPHY</t>
  </si>
  <si>
    <t>REMOTE SENSING OF THE ENVIRONMENT</t>
  </si>
  <si>
    <t>GLOBAL ENVIRONMENT CHANGE AND HUMAN RESPONSE</t>
  </si>
  <si>
    <t>COASTAL CONSERVATION</t>
  </si>
  <si>
    <t>CONSERVATION AND ECOLOGY OF WHALES</t>
  </si>
  <si>
    <t>ENVIRONMENTAL IMPACT ASSESSMENT</t>
  </si>
  <si>
    <t>INTRODUCTION TO BIOGEOGRAPHY</t>
  </si>
  <si>
    <t>INTRODUCTION TO CLIMATOLOGY AND HYDROLOGY</t>
  </si>
  <si>
    <t>INTRODUCTION TO COASTAL GEOGRAPHY</t>
  </si>
  <si>
    <t>SOCIAL AND CULTURAL GEOGRAPHY</t>
  </si>
  <si>
    <t>POLITICAL AND ECONOMIC GEOGRAPHY</t>
  </si>
  <si>
    <t>INTRODUCTION TO ENVIRONMENTAL MANAGMENT</t>
  </si>
  <si>
    <t>INTRODUCTION PHYSICAL GEOGRAPHY</t>
  </si>
  <si>
    <t>INTRODUCTION TO HUMAN GEOGRAPHY</t>
  </si>
  <si>
    <t>ENVIRONMENT, SOCIETY AND SUSTAINABILTY</t>
  </si>
  <si>
    <t>FOREST BIOLOGY WORKSHOP</t>
  </si>
  <si>
    <t>ADVANCED TOPICS IN FOREST BIOLOGY</t>
  </si>
  <si>
    <t>FOREST BIOLOGY SEMINAR</t>
  </si>
  <si>
    <t>FOREST ECOLOGY</t>
  </si>
  <si>
    <t>NUTRIENT CYCLING AND PROKARYOTES</t>
  </si>
  <si>
    <t>ADVANCED PLANT BIOCHEMISTRY AND BIOCHEMICAL ECOLOGY</t>
  </si>
  <si>
    <t>EUROPEAN INTEGRATION: SOCIO-ECONOMIC AND POLITICAL DEVELOPMENTS</t>
  </si>
  <si>
    <t>SEMINAR IN ECOLOGICAL RESTORATION</t>
  </si>
  <si>
    <t>ENVIRONMENTAL STUDIES</t>
  </si>
  <si>
    <t>SEMINAR IN POLITICAL ECOLOGY</t>
  </si>
  <si>
    <t>PERSPECTIVES ON ENVIRONMENTAL THEORIES, METHODS AND SKILLS II</t>
  </si>
  <si>
    <t>PERSPECTIVES ON ENVIRONMENTAL THEORIES, METHODS AND SKILLS I</t>
  </si>
  <si>
    <t>ADVANCED ENVIRONMENTAL TOPICS IN ECOLOGICAL RESTORATION</t>
  </si>
  <si>
    <t>ADVANCED ENVIRONMENTAL TOPICS IN ETHNOECOLOGY</t>
  </si>
  <si>
    <t>ADVANCED ENVIRONMENTAL TOPICS IN POLITICAL ECOLOGY</t>
  </si>
  <si>
    <t>ADVANCED FIELD STUDY</t>
  </si>
  <si>
    <t>SUSTAINABLE FISHERIES</t>
  </si>
  <si>
    <t>CLIMATE CHANGE AND BIODIVERSITY</t>
  </si>
  <si>
    <t>ADVANCED PRINCIPLES AND CONCEPTS IN ECOLOGICAL RESTORATION</t>
  </si>
  <si>
    <t>URBAN ETHNOECOLOGY</t>
  </si>
  <si>
    <t>COLONIZATION, NATURE, AND THE MAKING OF BRITISH COLUMBIA</t>
  </si>
  <si>
    <t>FLOWERING PLANT DIVERSITY</t>
  </si>
  <si>
    <t>TRADITONAL SYSTEMS OF LAND RESOURCE MANAGEMENT</t>
  </si>
  <si>
    <t>ETHNOBOTANY: PLANTS AND HUMAN CULTURES</t>
  </si>
  <si>
    <t>WOMEN AND ENVIRONMENTS</t>
  </si>
  <si>
    <t>INTEGRAL SYSTEMS THEORY: PHILOSOPHY AND PRACTICE</t>
  </si>
  <si>
    <t>MINDFULNESS, SUSTAINABILITY, AND SOCIAL CHANGE</t>
  </si>
  <si>
    <t>CLIMATE, ENERGY AND POLITICS</t>
  </si>
  <si>
    <t>DISCOURSES OF ENVIROMENTALISM</t>
  </si>
  <si>
    <t>ARGUMENTATION AND EVIDENCE IN ENVIRONMENTAL RESEARCH</t>
  </si>
  <si>
    <t>ES 399</t>
  </si>
  <si>
    <t>SYSTEMS THEORY: AN INTRODUCTION TO NATURAL AND SOCIAL SYSTEMS</t>
  </si>
  <si>
    <t>ENVIRONMENTAL TOPICS: TOPICS IN ECOLOGICAL RESTORATION</t>
  </si>
  <si>
    <t>ENVIRONMENTAL TOPICS: TOPICS IN ETHNOECOLOGY</t>
  </si>
  <si>
    <t>ENVIRONMENTAL TOPICS: TOPICS IN POLITICAL ECOLOGY</t>
  </si>
  <si>
    <t>INTERMEDIATE FIELD STUDY</t>
  </si>
  <si>
    <t>CLIMATE AND SOCIETY</t>
  </si>
  <si>
    <t>THE BIODIVERSITY OF BRITISH COLUMBIA</t>
  </si>
  <si>
    <t>ES 361</t>
  </si>
  <si>
    <t>BIODIVERSITY AND CONSERVATION BIOLOGY</t>
  </si>
  <si>
    <t>STUDY DESIGN AND DATA ANALYSIS</t>
  </si>
  <si>
    <t>PAST, PRESENT, AND FUTURE ECOLGIES</t>
  </si>
  <si>
    <t>ETHNOECOLOGY</t>
  </si>
  <si>
    <t>CONSERVATION BIOLOGY</t>
  </si>
  <si>
    <t>ENVIRONMENTAL ECONOMICS</t>
  </si>
  <si>
    <t>POLITICAL ECOLOGY</t>
  </si>
  <si>
    <t>INTRODUCTORY FIELD STUDY</t>
  </si>
  <si>
    <t>DIRECTED EXPERIENCIAL LEARNING IN ECOLOGICAL RESTORATION</t>
  </si>
  <si>
    <t>ES 250</t>
  </si>
  <si>
    <t>ECOLOGICAL PROCESSES</t>
  </si>
  <si>
    <t>INTRODUCTION TO ENVIRONMENTAL STUDIES</t>
  </si>
  <si>
    <t>ADVANCED PRINCIPLES AND PRACTICE IN ECOLOGICAL RESTORATION</t>
  </si>
  <si>
    <t>SEMINAR IN ENVIRONMENTAL RESTORATION</t>
  </si>
  <si>
    <t>ENVIRONMENTAL RESTORATION PROJECT</t>
  </si>
  <si>
    <t>NON-TIMBER FOREST MANAGEMENT AND SUSTAINABLE USE IN MAJOR FOREST ZONES OF BC</t>
  </si>
  <si>
    <t>SPECIAL TOPICS IN ENVIRONMENTAL RESTORATION</t>
  </si>
  <si>
    <t>COMMUNICATION AND DISPUTE RESOLTUION IN RESTORATION OF NATURAL SYSTEMS</t>
  </si>
  <si>
    <t>RESTORATION OF MARINE AQUATIC SYSTEMS</t>
  </si>
  <si>
    <t>RESTORATION OF FRESH WATER AQUATIC SYSTEMS</t>
  </si>
  <si>
    <t>SOIL CONSERVATION AND RESTORATION</t>
  </si>
  <si>
    <t>SELECTION AND PROPAGATION OF NATIVE PLANTS FOR ECOLOGICAL RESTORATION</t>
  </si>
  <si>
    <t>URBAN RESTORATION AND SUSTAINABLE AGRICULTURAL SYSTEMS</t>
  </si>
  <si>
    <t>MINING RESTORATION</t>
  </si>
  <si>
    <t>FOREST RESTORATION AND SUSTAINABLE FORESTRY</t>
  </si>
  <si>
    <t>ECORESTORATION STRATEGIES: CASE STUDIES</t>
  </si>
  <si>
    <t>TRADITIONAL SYSTEMS OF LAND AND RESOURCE MANAGEMENT</t>
  </si>
  <si>
    <t>ECOSYSTEMS OF BRITISH COLUMBIA, CANADA AND THE WORLD</t>
  </si>
  <si>
    <t>ETHICAL, LEGAL AND POLICY ASPECTS OF ENVIRONMENTAL RESORTATION</t>
  </si>
  <si>
    <t>FIELD STUDY IN ECOLOGICAL RESTORATION II</t>
  </si>
  <si>
    <t>FIELD STUDY IN ECOLOGICAL RESTORATION I</t>
  </si>
  <si>
    <t>SCIENTIFIC PRINCIPLES AND CONCEPTS FOR ENVIRONMENTAL RESTORATION</t>
  </si>
  <si>
    <t>COMMUNITY AND POPULATION HEALTH</t>
  </si>
  <si>
    <t>EXERCISE SCIENCE, PHYSICAL AND HEALTH EDUCATION</t>
  </si>
  <si>
    <t>THE CLIMATE SYSTEM</t>
  </si>
  <si>
    <t>EARTH AND OCEAN SCIENCES</t>
  </si>
  <si>
    <t>AQUEOUS GEOCHEMISTRY AND THE ENVIRONMENT</t>
  </si>
  <si>
    <t>EARTH SYSTEM SCIENCE</t>
  </si>
  <si>
    <t>QUATERNARY GEOLOGY</t>
  </si>
  <si>
    <t>AQUEOUS CHEMISTRY IN EARTH AND OCEAN</t>
  </si>
  <si>
    <t>ENERGY RESOURCES</t>
  </si>
  <si>
    <t>RESOURCE GEOLOGY</t>
  </si>
  <si>
    <t>GLOBAL BIOGEOCHEM CYCLES</t>
  </si>
  <si>
    <t>ADVANCED FIELD GEOLOGY</t>
  </si>
  <si>
    <t>UNDERSTANDNG THE OCEANS</t>
  </si>
  <si>
    <t>ATMOSPHERIC SCIENCES</t>
  </si>
  <si>
    <t>INTRODUCTORY CHEMICAL OCEANGRPHY</t>
  </si>
  <si>
    <t>BIOLOGICAL OCEANOGRAPHY</t>
  </si>
  <si>
    <t>EARTH SYSTEM EVOLUTION</t>
  </si>
  <si>
    <t>EARTH SYSTEM MODELLING</t>
  </si>
  <si>
    <t>THE DYNAMIC EARTH</t>
  </si>
  <si>
    <t>OCEANS AND ATMOSPHERE</t>
  </si>
  <si>
    <t>PORTFOLIO PRACTICUM</t>
  </si>
  <si>
    <t>ACQUIRING EXPERT VENTURE COGNITIONS</t>
  </si>
  <si>
    <t>VENTURE PLANNING/FINANCE EXPERTISE (PLANNING SKILLS)</t>
  </si>
  <si>
    <t>VENTURE MARKETING EXPERTISE (PROMISE SKILLS)</t>
  </si>
  <si>
    <t>ENTREPRENEURSHIP AND SMALL BUSINESS FOR THE NON-SPECIALIST</t>
  </si>
  <si>
    <t>ENGINEERING</t>
  </si>
  <si>
    <t>TECHNOLOGY AND SOCIETY</t>
  </si>
  <si>
    <t>SPECIAL STUDIES IN LITERATURE AND ENVIRONMENT</t>
  </si>
  <si>
    <t>LEADERSHIP, LEARNING AND SOCIAL JUSTICE</t>
  </si>
  <si>
    <t>LEADERSHIP, EDUCATION AND DIVERSITY</t>
  </si>
  <si>
    <t>CURRICULUM AND INSTRUCTION IN SECONDARY SCHOOL SOCIAL SCIENCES</t>
  </si>
  <si>
    <t>CURRICULUM AND INSTRUCTION</t>
  </si>
  <si>
    <t>INFORMATION AND COMMUNICATION TECHNOLOGIES IN ENVIRONMENTAL EDUCATION, MATHEMATICS, AND SCIENCE INSTRUCTION</t>
  </si>
  <si>
    <t>ENVIRONMENTAL EDUCATION PERSPECTIVES</t>
  </si>
  <si>
    <t>DEVELOPMENT AND IMPLEMENTATION OF THE CURRICULUM</t>
  </si>
  <si>
    <t>RESEARCH IN CURRICULUM AND INSTRUCTION IN THE SECONDARY GRADES</t>
  </si>
  <si>
    <t>ENVIRONMENTAL ISSUES EDUCATION</t>
  </si>
  <si>
    <t>ENVIRONMENTAL EDUCATION</t>
  </si>
  <si>
    <t>ECOLOGY FOR TEACHERS</t>
  </si>
  <si>
    <t>MEDIA ACTIVISM, SOCIAL JUSTICE AND EDUCATIONAL CHANGE</t>
  </si>
  <si>
    <t>ECONOMIC GROWTH</t>
  </si>
  <si>
    <t>ECONOMICS</t>
  </si>
  <si>
    <t>ECONOMICS OF NATURAL RESOURCES</t>
  </si>
  <si>
    <t>PUBLIC FINANCE AND FISCAL POLICY</t>
  </si>
  <si>
    <t>HEALTH ECONOMICS</t>
  </si>
  <si>
    <t>ECONOMIC DEVELOPMENT</t>
  </si>
  <si>
    <t>COST-BENEFIT ANALYSIS</t>
  </si>
  <si>
    <t>MICROECONOMICS ANALYSIS</t>
  </si>
  <si>
    <t>NATURAL RESOURCE ECONOMICS II</t>
  </si>
  <si>
    <t>ENVIRONMENTAL ECONONMICS II</t>
  </si>
  <si>
    <t>PHILOSOPHICAL PROGLEMS IN CONTEMPORARY ECONOMICS</t>
  </si>
  <si>
    <t>ISSUES IN EUROPEAN ECONOMIC INTEGRATION</t>
  </si>
  <si>
    <t>AGRICULTURAL ECONOMICS AND POLICY</t>
  </si>
  <si>
    <t>CLIMATE ECONOMICS</t>
  </si>
  <si>
    <t>NATURL RESOURCE ECONOMICS I</t>
  </si>
  <si>
    <t>ENVIRONMENTAL ECONOMICS I</t>
  </si>
  <si>
    <t>PUBLIC ECONOMICS</t>
  </si>
  <si>
    <t>URBAN LAND ECONOMICS</t>
  </si>
  <si>
    <t>INTRODUCTION TO ECONOMICS FOR POLICY ANALYSIS</t>
  </si>
  <si>
    <t>THE ECONOMY AND THE ENVIRONMENT</t>
  </si>
  <si>
    <t>ISSUES AND IDEAS IN CANADIAN ENVIRONMENTALISM</t>
  </si>
  <si>
    <t>CORPORATE RELATIONS AND RESPONSIBILITIES</t>
  </si>
  <si>
    <t>TAXATION FOR MANAGERS</t>
  </si>
  <si>
    <t>STRATEGIC MANAGEMENT</t>
  </si>
  <si>
    <t>MANAGEMENT FINANCE</t>
  </si>
  <si>
    <t>INTERNATIONAL BUSINESS</t>
  </si>
  <si>
    <t>OPERATIONS MANAGEMENT</t>
  </si>
  <si>
    <t>INTRODUCTION TO MANAGEMENT INFORMATION SYSTEMS</t>
  </si>
  <si>
    <t>LEADING PEOPLE AND ORGANIZATIONS II</t>
  </si>
  <si>
    <t>MANAGEMENT ACCOUNTING</t>
  </si>
  <si>
    <t>FINANCIAL ACCOUNTING</t>
  </si>
  <si>
    <t>FUNDAMENTALS OF MARKETING</t>
  </si>
  <si>
    <t>INTRODUCTION TO BUSINESS DECISION MAKING</t>
  </si>
  <si>
    <t>INTELLIGENT TRANSPORTATION SYSTEMS</t>
  </si>
  <si>
    <t>CIVIL ENGINEERING</t>
  </si>
  <si>
    <t>SUSTAINABILITY AND ADVANCED CONCRETE TECHNOLOGY</t>
  </si>
  <si>
    <t>ENGINEERING FOR EARTHQUAKES AND EXTREME EVENTS</t>
  </si>
  <si>
    <t>SUSTAINABLE BUILDINGS: RETROFITTING, REPAIRS AND RECYCLING ---  SUSTAINABLE BUILDINGS: RETROFITTING, REPAIRS, AND RECYCLING</t>
  </si>
  <si>
    <t>GREEN BUILDING DESIGN</t>
  </si>
  <si>
    <t>OPEN CHANNEL HYDRAULICS</t>
  </si>
  <si>
    <t>SOLID WASTE, AIR AND WATER POLLUTION</t>
  </si>
  <si>
    <t>CROSS-DISCIPLINARY CAPSTONE DESIGN PROJECT</t>
  </si>
  <si>
    <t>SUSTAINABLE TRANSPORTATION SYSTEMS</t>
  </si>
  <si>
    <t>REINFORCED CONCRETE STRUCTURAL DESIGN</t>
  </si>
  <si>
    <t>SUSTAINABLE DESIGN OF STEEL AND TIMBER STRUCTURES</t>
  </si>
  <si>
    <t>SUSTAINABLE WATER RESOURCES</t>
  </si>
  <si>
    <t>ENVIRONMENTAL POLICY</t>
  </si>
  <si>
    <t>ENVIRONMENTAL ENGINEERING</t>
  </si>
  <si>
    <t>BUILDING SCIENCE FUNDAMENTALS</t>
  </si>
  <si>
    <t>SUSTAINABLE DEVELOPMENT IN CIVIL ENGINEERING</t>
  </si>
  <si>
    <t>CHEMISTRY IN MODERN SOCIETY</t>
  </si>
  <si>
    <t>CHEMISTRY</t>
  </si>
  <si>
    <t>AGENDA FOR SOCIAL CHANGE: MOVING FORWARD</t>
  </si>
  <si>
    <t>CITIZEN PARTICIPATION AND DEMOCRATIC GOVERNANCE</t>
  </si>
  <si>
    <t>PRACTICES AND PERSPECTIVES ON FORGING CHANGE</t>
  </si>
  <si>
    <t>COMPARATIVE HUMAN RESOURCE MANAGEMENT</t>
  </si>
  <si>
    <t>STRATEGY</t>
  </si>
  <si>
    <t>RESEARCH FOUNDATIONS</t>
  </si>
  <si>
    <t>FISHERIES ECOLOGY AND MANAGEMENT</t>
  </si>
  <si>
    <t>MALAYSIA TROPICL FIELD ECOLOGY</t>
  </si>
  <si>
    <t>COMMUNITY AND ECOSYSTM ECOLOGY</t>
  </si>
  <si>
    <t>ADVANCED AQUATIC ECOLOGY</t>
  </si>
  <si>
    <t>ECOLOGY OF PROKARYOTES</t>
  </si>
  <si>
    <t>MYCOLOGY</t>
  </si>
  <si>
    <t>FRESHWATER ECOSYSTEMS</t>
  </si>
  <si>
    <t>PLANTS AND PEOPLE</t>
  </si>
  <si>
    <t>BIOLOGY OF VERTEBRATES OF BC</t>
  </si>
  <si>
    <t>PRINCIPLES OF ECOLOGY</t>
  </si>
  <si>
    <t>MODERN BIOLOGY</t>
  </si>
  <si>
    <t>BIOCHEMISTRY AND HUMAN HEALTH</t>
  </si>
  <si>
    <t>BIOCHEMISTRY AND MICROBIOLOGY</t>
  </si>
  <si>
    <t>SEMINAR IN METHOD AND THEORY</t>
  </si>
  <si>
    <t>ANTH 485</t>
  </si>
  <si>
    <t>SEMINAR IN CULTURAL ANTHROPOLOGY</t>
  </si>
  <si>
    <t>ANTH 483</t>
  </si>
  <si>
    <t>SEMINAR IN ANTHROPOLOGY</t>
  </si>
  <si>
    <t>ANTH 482</t>
  </si>
  <si>
    <t>ADVANCED ECONOMIC ANTHROPOLOGY</t>
  </si>
  <si>
    <t>ANTH 405</t>
  </si>
  <si>
    <t>THE HUMAN ANIMAL</t>
  </si>
  <si>
    <t xml:space="preserve">AIDS IN THE WORLD </t>
  </si>
  <si>
    <t>ANTH 355</t>
  </si>
  <si>
    <t>PEOPLING OF NEW TERRITORIES</t>
  </si>
  <si>
    <t>ANTH 348</t>
  </si>
  <si>
    <t>ECONOMIC ANTHROPOLOGY</t>
  </si>
  <si>
    <t>GLOBALZATION, HEALTH, AND THE ENVIRONMENT</t>
  </si>
  <si>
    <t>CULTURAL AND SOCIAL ANTHROPOLOGY</t>
  </si>
  <si>
    <t>EXPLORING ANTHROPOLOGY</t>
  </si>
  <si>
    <t>CULTURAL LANDSCAPES</t>
  </si>
  <si>
    <t>BUILDING COMMUNITY RELATIONSHIPS</t>
  </si>
  <si>
    <t>SEMINAR IN INDIGENOUS ARTS</t>
  </si>
  <si>
    <t>NORTHWEST COAST INDIGENOUS ARTS AND COLONIZATION</t>
  </si>
  <si>
    <t>ENVIRONMENTAL ART</t>
  </si>
  <si>
    <t>ART HISTORY AND THE LENS</t>
  </si>
  <si>
    <t>EXPLORING WORLD ART</t>
  </si>
  <si>
    <t>STRATEGIC COMMUNICATION AND ENGAGEMENT</t>
  </si>
  <si>
    <t>LOCAL GOVERNMENT LAND USE PLANNING</t>
  </si>
  <si>
    <t>Note: does not include Continuing Studies course offerings.</t>
  </si>
  <si>
    <t>To view full course information, follow the hyperlink under the course title.</t>
  </si>
  <si>
    <t>HYPERLINK</t>
  </si>
  <si>
    <t>COURSE LEVEL</t>
  </si>
  <si>
    <t>SUSTAINABILITY-RELATED or SUSTAINABILITY-FOCUSED</t>
  </si>
  <si>
    <t>COURSE NUMBER</t>
  </si>
  <si>
    <t>Academic depart</t>
  </si>
  <si>
    <t>HEALTHY AGEING</t>
  </si>
  <si>
    <t>ANTHROPOLOGY OF THE INDIGENOUS PEOPLES OF BRITISH COLUMBIA</t>
  </si>
  <si>
    <t xml:space="preserve">COAST SALISH CULTURE AND CONTEMPORARY LIFE </t>
  </si>
  <si>
    <t>ENTHNOGRAPHIC MAPPING AND INDIGENOUS CARTOGRAPHIES</t>
  </si>
  <si>
    <t>MEDICAL ANTHROPOLOGY</t>
  </si>
  <si>
    <t xml:space="preserve">ADVANCED RESEARCH SEMINAR IN INEQUALITY, CULTURE AND HEALTH </t>
  </si>
  <si>
    <t>ADVANCED RESEARCH SEMINAR IN INEQUALITY, CULTURE AND HEALTH</t>
  </si>
  <si>
    <t>ADVANCED RESEARCH SEMINAR IN ECOLOGY AND EVOLUTION</t>
  </si>
  <si>
    <t>ADVANCED RESEARCH SEMINAR IN VISUAL ANTHROPOLOGY AND MATERIALITY</t>
  </si>
  <si>
    <t xml:space="preserve">MODERN AND CONTEMPORARY DESIGN </t>
  </si>
  <si>
    <t xml:space="preserve">ARTS AND INDIGENOUS WAYS OF KNOWING </t>
  </si>
  <si>
    <t>HERITAGE RESOURCE MANAGEMENT</t>
  </si>
  <si>
    <t xml:space="preserve">MANAGING CULTURAL ORGANIZATIONS </t>
  </si>
  <si>
    <t xml:space="preserve">HUMAN RESOURCE MANAGEMENT IN CULTURAL ORGANIZATIONS </t>
  </si>
  <si>
    <t>HERITAGE AREA CONSERVATION</t>
  </si>
  <si>
    <t>DETERMINING SIGNIFICANCE OF HERITAGE RESOURCES</t>
  </si>
  <si>
    <t>CULTURAL TOURISM</t>
  </si>
  <si>
    <t xml:space="preserve">HERITAGE CONSERVATION PLANNING </t>
  </si>
  <si>
    <t xml:space="preserve">GLOBAL MANAGEMENT AND SOCIETY I </t>
  </si>
  <si>
    <t>GLOBAL MANAGEMENT AND SOCIETY II</t>
  </si>
  <si>
    <t>ORGANIZATIONAL BEHAVIOUR</t>
  </si>
  <si>
    <t>BUSINESS LAW</t>
  </si>
  <si>
    <t xml:space="preserve">LEGAL ISSUES IN MANAGEMENT </t>
  </si>
  <si>
    <t>CAREER PREPARATION ACROSS BORDERS</t>
  </si>
  <si>
    <t xml:space="preserve">LEADERSHIP STRATEGIES </t>
  </si>
  <si>
    <t>MANAGEMENT ACCOUNTING II</t>
  </si>
  <si>
    <t xml:space="preserve">INVESTMENTS </t>
  </si>
  <si>
    <t>MARKETING COMMUNICATIONS</t>
  </si>
  <si>
    <t>ANCHORING A CHANGE AGENDA: FOUNDATIONS</t>
  </si>
  <si>
    <t>ENTERPRISE DEVELOPMENT FOR COMMUNITY BENEFIT</t>
  </si>
  <si>
    <t>DEVELOPMENT FINANCE</t>
  </si>
  <si>
    <t>DEVELOPING CAPACITIES TO LEAD AND MANAGE IN THE NON-PROFIT SECTOR</t>
  </si>
  <si>
    <t>LEADERSHIP, MANAGEMENT AND GOVERNANCE WITHIN ORGANIZATIONS</t>
  </si>
  <si>
    <t>THE COMPREHENSIVE DEVELOPMENT SYSTEM</t>
  </si>
  <si>
    <t>LEADERSHIP AND ORGANIZATIONAL DEVELOPMENT FOR COMMUNITIES</t>
  </si>
  <si>
    <t xml:space="preserve">FIELD STUDIES IN COASTAL GEOMATICS </t>
  </si>
  <si>
    <t>ACTIVISM AND COMMUNITY-BASED PLANNING</t>
  </si>
  <si>
    <t>ADVANCED TOPICS IN HUMAN GEOGRAPHY</t>
  </si>
  <si>
    <t>POPULAR CULTURE AND SOCIAL MEDIA</t>
  </si>
  <si>
    <t>GENDER, FOOD AND POWER</t>
  </si>
  <si>
    <t>GLOBALIZATION AND RESISTANCE</t>
  </si>
  <si>
    <t>INDIGENOUS WOMEN IN CANADA</t>
  </si>
  <si>
    <t>GENDER, HEALTH, POWER AND RESISTANCE</t>
  </si>
  <si>
    <t>ANTI-RACIST FEMINISMS AND DEMOCRATIC FUTURES</t>
  </si>
  <si>
    <t xml:space="preserve">WOMAN, RACE AND EMPIRE </t>
  </si>
  <si>
    <t>SEX WORK, TRAFFICKING AND HUMAN RIGHTS</t>
  </si>
  <si>
    <t>SEXUALITY AND THE BODY IN INTERNATIONAL DEVELOPMENT</t>
  </si>
  <si>
    <t>THE MEDICALIZATION OF SEX</t>
  </si>
  <si>
    <t>GIRL POWER AND FEMINISMS</t>
  </si>
  <si>
    <t>INDIGENOUS CINEMA, MIGRATION AND GENDER</t>
  </si>
  <si>
    <t>INDIGENOUS WOMEN'S AUTOBIOGRAPHIES</t>
  </si>
  <si>
    <t xml:space="preserve">INDIGENOUS WOMEN WRITING RESISTANCE </t>
  </si>
  <si>
    <t>INTERDISCIPLINARY PERSPECTIVES ON SUB-SAHARAN AFRICA</t>
  </si>
  <si>
    <t xml:space="preserve">CLIMATE CHANGE FOR SOCIAL TRANSFORMATION </t>
  </si>
  <si>
    <t>SPECIAL TOPICS IN THE HUMAN DIMENSIONS OF CLIMATE CHANGE</t>
  </si>
  <si>
    <t>EPIDEMICS FROM THE BLACK DEATH TO AIDS</t>
  </si>
  <si>
    <t>GLOBAL SOCIETY SINCE 1400</t>
  </si>
  <si>
    <t>NORTHWEST AMERICA TO 1849</t>
  </si>
  <si>
    <t>BRITISH COLUMBIA, 1849-1900</t>
  </si>
  <si>
    <t>ENVIRONMENTAL HISTORY OF BRITISH COLUMBIA</t>
  </si>
  <si>
    <t>EPIDEMICS AND PUBLIC HEALTH IN MODERN HISTORY</t>
  </si>
  <si>
    <t>FACILITATING INTERCULTURAL RELATIONSHIPS</t>
  </si>
  <si>
    <t>INDIGENOUSE RESURGENCE</t>
  </si>
  <si>
    <t>THE INDIGENOUS-STATE RELATIONSHIP</t>
  </si>
  <si>
    <t>INDIGENOUS GOVERNANCE</t>
  </si>
  <si>
    <t>INDIGENOUS RESURGENCE</t>
  </si>
  <si>
    <t>INDIGENOUS PEOPLES AND SELF DETERMINATION</t>
  </si>
  <si>
    <t>INDIGENOUS PEOPLES AND GLOBALIZATION</t>
  </si>
  <si>
    <t>INDIGENOUS WOMEN AND RESISTANCE</t>
  </si>
  <si>
    <t>COMMUNITY GOVERNANCE PROJECT</t>
  </si>
  <si>
    <t>LANDS, RESOURCES AND ECONOMIC DEVELOPMENT</t>
  </si>
  <si>
    <t>RESEARCH AND PROJECT MANAGEMENT IN INDIGENOUS ORGANIZATIONS</t>
  </si>
  <si>
    <t>MANAGING CHANGE FOR EFFECTIVE SOCIAL AND COMMUNITY DEVELOPMENT</t>
  </si>
  <si>
    <t>INTERGOVERNMENTAL RELATIONS: WORKING WITH OTHERS</t>
  </si>
  <si>
    <t>TRADITIONAL HEALING IN INDIGENOUS COMMUNITIES</t>
  </si>
  <si>
    <t>WISE PRACTICES IN INDIGENOUS COMMUNITY HEALTH</t>
  </si>
  <si>
    <t>LEADERSHIP IN FIRST NATION COMMUNITIES</t>
  </si>
  <si>
    <t>COMMUNITY DEVELOPMENT AND CAPACITY BUILDING IN FIRST NATION COMMUNITIES</t>
  </si>
  <si>
    <t>COMMUNITY ENGAGEMENT AND LEADERSHIP</t>
  </si>
  <si>
    <t>INDIGENOUS PUBLIC HEALTH AND SOCIAL POLICY</t>
  </si>
  <si>
    <t>INDIGENOUS HEALTH RESEARCH METHODOLOGIES</t>
  </si>
  <si>
    <t>INTRODUCTION TO INDIGENOUS STUDIES</t>
  </si>
  <si>
    <t>A TASTE OF ITALY, FOOD AS CULTURE (IN ENGLISH)</t>
  </si>
  <si>
    <t>ACCESS TO JUSTICE</t>
  </si>
  <si>
    <t>INTERNATIONAL OCEAN LAW</t>
  </si>
  <si>
    <t>RACE, ETHNICITY, CULTURE AND LAW</t>
  </si>
  <si>
    <t>CIVIL LIBERTIES AND THE CHARTER</t>
  </si>
  <si>
    <t>EQUALITY, HUMAN RIGHTS AND SOCIAL JUSTICE LAW</t>
  </si>
  <si>
    <t>ANIMALS, CULTURE AND THE LAW</t>
  </si>
  <si>
    <t>NONPROFIT SECTOR LAW</t>
  </si>
  <si>
    <t>INDIGENOUS LEGAL THEORIES</t>
  </si>
  <si>
    <t xml:space="preserve">GRADUATE SEMINAR IN LAW AND SOCIETY </t>
  </si>
  <si>
    <t>MARKETING MANAGEMENT</t>
  </si>
  <si>
    <t>MANAGERIAL FINANCE</t>
  </si>
  <si>
    <t>NEW VENTURE MARKETING</t>
  </si>
  <si>
    <t>MANAGING PEOPLE AND ORGANIZATIONS I</t>
  </si>
  <si>
    <t>ENTREPRENEURIAL PLANNING AND FINANCE</t>
  </si>
  <si>
    <t>LANGUAGE SKILLS I</t>
  </si>
  <si>
    <t>INTERNATIONAL FINANCIAL MANAGEMENT</t>
  </si>
  <si>
    <t>LANGUAGE, COMMUNICATION AND GLOBAL BUSINESS</t>
  </si>
  <si>
    <t>RENEWABLE ENERGY</t>
  </si>
  <si>
    <t>PHILOSOPHY AND FIRST NATIONS THOUGHT</t>
  </si>
  <si>
    <t>INTRODUCTION TO PHILOSOPHY OF SCIENCE</t>
  </si>
  <si>
    <t xml:space="preserve">MORAL PROBLEMS OF CONTEMPORARY SOCIETY </t>
  </si>
  <si>
    <t>INTRODUCTION TO SOCIAL AND POLICIAL PHILOSOPHY</t>
  </si>
  <si>
    <t>THEORIES OF JUSTICE</t>
  </si>
  <si>
    <t>ADVANCED TOPICS IN SOCIAL AND POLICAL PHILOSOPHY</t>
  </si>
  <si>
    <t xml:space="preserve">DEVELOPMENT AND POLITICAL CHANGE </t>
  </si>
  <si>
    <t>POLITICS OF DEVELOPMENT IN THE GLOBAL SOUTH</t>
  </si>
  <si>
    <t xml:space="preserve">URBAN POLITICS </t>
  </si>
  <si>
    <t>ETHICS IN INTERNATIONAL RELATIONS</t>
  </si>
  <si>
    <t>CANADIAN ENVIRONMENTAL POLITICS</t>
  </si>
  <si>
    <t>CANADIAN FEDERALISM AND PUBLIC POLICY</t>
  </si>
  <si>
    <t>CHINESE POLITICS</t>
  </si>
  <si>
    <t>AFRICAN POLITICS</t>
  </si>
  <si>
    <t>INTRODUCTION TO SOCIAL PSYCHOLOGY</t>
  </si>
  <si>
    <t>HEALTH PSYCHOLOGY</t>
  </si>
  <si>
    <t>CONSUMER PSYCHOLOGY</t>
  </si>
  <si>
    <t>MOTIVATION, EMOTION AND WELL-BEING</t>
  </si>
  <si>
    <t>CULTURAL PSYCHOLOGY</t>
  </si>
  <si>
    <t>ADVANCED ENVIRONMENTAL PSYCHOLOGY</t>
  </si>
  <si>
    <t xml:space="preserve">INTERNATIONAL COMMUNITY DEVELOPMENT THROUGH ACTIVISM AND CAPACITY BUILDING </t>
  </si>
  <si>
    <t>PUBLIC SECTOR ECONOMICS</t>
  </si>
  <si>
    <t>ETHICAL PUBLIC MANAGEMENT</t>
  </si>
  <si>
    <t>URBAN AND REGIONAL ECONOMICS</t>
  </si>
  <si>
    <t>ECONOMIC EVALUATION METHODS AND APPLICATIONS</t>
  </si>
  <si>
    <t>EUROPEAN UNION URBAN REGION POLICIES</t>
  </si>
  <si>
    <t>EUROPEAN UNION BORDER REGION POLICIES</t>
  </si>
  <si>
    <t>COLLABORATION AND ENGAGEMENT</t>
  </si>
  <si>
    <t>PROFESSIONAL INTEGRITY IN THE PUBLIC AND NON-PROFIT SECTORS</t>
  </si>
  <si>
    <t>POLICY-MAKING AND POLICY COMMUNITIES</t>
  </si>
  <si>
    <t>SUPPORTIVE ENVIRONMENTS AND HEALTHY PUBLIC POLICY</t>
  </si>
  <si>
    <t>SEMINAR IN SOCIAL JUSTICE STUDIES</t>
  </si>
  <si>
    <t xml:space="preserve">PRACTISING SOCIAL JUSTICE IN THE FIELD </t>
  </si>
  <si>
    <t>DISCOVERING THE SOCIAL SCIENCES</t>
  </si>
  <si>
    <t>WORKING IN THE COMMUNITY</t>
  </si>
  <si>
    <t>INTRODUCTION TO CRITICAL ANALYSIS OF SOCIAL WELFARE IN CANADA</t>
  </si>
  <si>
    <t>TEACHING AND LEARNING FOR SOCIAL CHANGE</t>
  </si>
  <si>
    <t>ENVIRONMENTAL JUSTICE AND SOCIAL WORK</t>
  </si>
  <si>
    <t>INTRODUCTION TO THE HUMAN USES OF TECHNOLOGY</t>
  </si>
  <si>
    <r>
      <t>Sustainability focused:</t>
    </r>
    <r>
      <rPr>
        <sz val="9"/>
        <color theme="8" tint="-0.249977111117893"/>
        <rFont val="Calibri"/>
        <family val="2"/>
        <scheme val="minor"/>
      </rPr>
      <t xml:space="preserve"> the course focuses primarily on the topic of sustainability.                                </t>
    </r>
    <r>
      <rPr>
        <b/>
        <sz val="9"/>
        <color theme="8" tint="-0.249977111117893"/>
        <rFont val="Calibri"/>
        <family val="2"/>
        <scheme val="minor"/>
      </rPr>
      <t xml:space="preserve">Sustainability related: </t>
    </r>
    <r>
      <rPr>
        <sz val="9"/>
        <color theme="8" tint="-0.249977111117893"/>
        <rFont val="Calibri"/>
        <family val="2"/>
        <scheme val="minor"/>
      </rPr>
      <t>the course has at least one sustainability component.</t>
    </r>
  </si>
  <si>
    <t>FACULTY DEPARTMENT BY SUBJECT AREA</t>
  </si>
  <si>
    <t>FACULTY OR ACADEMIC DEPARTMENT</t>
  </si>
  <si>
    <t>Total</t>
  </si>
  <si>
    <t>Number of courses</t>
  </si>
  <si>
    <t>BIOL 532</t>
  </si>
  <si>
    <t>AHVS 310D</t>
  </si>
  <si>
    <t>AHVS 489G</t>
  </si>
  <si>
    <t>ANTH 314</t>
  </si>
  <si>
    <t>ANTH 319</t>
  </si>
  <si>
    <t>ANTH 372</t>
  </si>
  <si>
    <t>BIOL 351</t>
  </si>
  <si>
    <t>BIOL 468</t>
  </si>
  <si>
    <t>CIVE 440</t>
  </si>
  <si>
    <t>CIVE 444</t>
  </si>
  <si>
    <t>CIVE 445</t>
  </si>
  <si>
    <t>CIVE 460</t>
  </si>
  <si>
    <t>CIVE 510</t>
  </si>
  <si>
    <t>CIVE 551</t>
  </si>
  <si>
    <t>CIVE 556</t>
  </si>
  <si>
    <t>ECON 423</t>
  </si>
  <si>
    <t>EOS 518A</t>
  </si>
  <si>
    <t>ES 378</t>
  </si>
  <si>
    <t>GDS 201</t>
  </si>
  <si>
    <t>GDS 202</t>
  </si>
  <si>
    <t>GNDR 201</t>
  </si>
  <si>
    <t>GNDR 202</t>
  </si>
  <si>
    <t>GNDR 204</t>
  </si>
  <si>
    <t>HLTH 406</t>
  </si>
  <si>
    <t>ICDG 307</t>
  </si>
  <si>
    <t>IS 201</t>
  </si>
  <si>
    <t>IS 301</t>
  </si>
  <si>
    <t>PHSP 543</t>
  </si>
  <si>
    <t>SOCI 318</t>
  </si>
  <si>
    <t>BIOL 516</t>
  </si>
  <si>
    <t>ANTH 150</t>
  </si>
  <si>
    <t>ANTH 357</t>
  </si>
  <si>
    <t>ANTH 371</t>
  </si>
  <si>
    <t>ANTH 585</t>
  </si>
  <si>
    <t>ANTH 685</t>
  </si>
  <si>
    <t>GEOG 100</t>
  </si>
  <si>
    <t>GEOG 288</t>
  </si>
  <si>
    <t>GEOG 380</t>
  </si>
  <si>
    <t>GEOG 404</t>
  </si>
  <si>
    <t>GNDR 308</t>
  </si>
  <si>
    <t>GNDR 310</t>
  </si>
  <si>
    <t>HSTR 110</t>
  </si>
  <si>
    <t>HSTR 307A</t>
  </si>
  <si>
    <t>HSTR 310D</t>
  </si>
  <si>
    <t>HSTR 323</t>
  </si>
  <si>
    <t>HSTR 327A</t>
  </si>
  <si>
    <t>HSTR 330E</t>
  </si>
  <si>
    <t>HSTR 429</t>
  </si>
  <si>
    <t>ICDG 306</t>
  </si>
  <si>
    <t>ICDG 308</t>
  </si>
  <si>
    <t>ICDG 400</t>
  </si>
  <si>
    <t>ICDG 301</t>
  </si>
  <si>
    <t>ICDG 402</t>
  </si>
  <si>
    <t>IED 156</t>
  </si>
  <si>
    <t>IED 250</t>
  </si>
  <si>
    <t>IED 251</t>
  </si>
  <si>
    <t>IED 256</t>
  </si>
  <si>
    <t>IED 259</t>
  </si>
  <si>
    <t>IED 356</t>
  </si>
  <si>
    <t>IED 359</t>
  </si>
  <si>
    <t>IED 456</t>
  </si>
  <si>
    <t>IED 459</t>
  </si>
  <si>
    <t>IED 475</t>
  </si>
  <si>
    <t>IGOV 381</t>
  </si>
  <si>
    <t>IGOV 400</t>
  </si>
  <si>
    <t>IN 601</t>
  </si>
  <si>
    <t>LAS 100</t>
  </si>
  <si>
    <t>LAW 100I</t>
  </si>
  <si>
    <t>LAW 107</t>
  </si>
  <si>
    <t>BCMB 502</t>
  </si>
  <si>
    <t>BCMB 602</t>
  </si>
  <si>
    <t>BIOL 567</t>
  </si>
  <si>
    <t>BIOL 467</t>
  </si>
  <si>
    <t>BIOL 415C</t>
  </si>
  <si>
    <t>LAW 107I</t>
  </si>
  <si>
    <t>LAW 395</t>
  </si>
  <si>
    <t>LING 184</t>
  </si>
  <si>
    <t>LING 186</t>
  </si>
  <si>
    <t>GEOG 315</t>
  </si>
  <si>
    <t>CIVE 599</t>
  </si>
  <si>
    <t>CIVE 590</t>
  </si>
  <si>
    <t>CIVE 693</t>
  </si>
  <si>
    <t>LING 272</t>
  </si>
  <si>
    <t>LING 301</t>
  </si>
  <si>
    <t>LING 379</t>
  </si>
  <si>
    <t>LING 501</t>
  </si>
  <si>
    <t>MECH 546</t>
  </si>
  <si>
    <t>ICDG 303</t>
  </si>
  <si>
    <t>HSTR 385</t>
  </si>
  <si>
    <t>MRNE 475</t>
  </si>
  <si>
    <t>PAAS 262</t>
  </si>
  <si>
    <t>PAAS 280</t>
  </si>
  <si>
    <t>PAAS 363</t>
  </si>
  <si>
    <t>PAAS 451</t>
  </si>
  <si>
    <t>PHYS 441</t>
  </si>
  <si>
    <t>GNDR 207</t>
  </si>
  <si>
    <t>POLI 374</t>
  </si>
  <si>
    <t>RS 493</t>
  </si>
  <si>
    <t>GEOGRAPHY FOR TODAY</t>
  </si>
  <si>
    <t>RESEARCH METHODS IN ARCHAEOLOGY AND BIOLOGICAL ANTHROPOLOGY</t>
  </si>
  <si>
    <t>ECONOMIC UNDERWORLDS AND GLOBALIZATION</t>
  </si>
  <si>
    <t>THE BIOLOGY BEHIND THE NEWS</t>
  </si>
  <si>
    <t>FOOD WEB ECOLOGY</t>
  </si>
  <si>
    <t>WATER AND SANITATION FOR DEVELOPING COUNTRIES</t>
  </si>
  <si>
    <t>GROUNDWATER HYDROLOGY</t>
  </si>
  <si>
    <t>INDUSTRIAL METABOLISM</t>
  </si>
  <si>
    <t>ADVANCED BUILDING SCIENCE</t>
  </si>
  <si>
    <t>ADVANCED CONCRETE TECHNOLOGY</t>
  </si>
  <si>
    <t>ECONOMICS AND INDIGENOUS PEOPLES</t>
  </si>
  <si>
    <t>SELECTED TOPICS IN EARTH, OCEAN AND ATMOSPHERIC SCIENCES</t>
  </si>
  <si>
    <t>LEADERSHIP SKILLS FOR CHANGE</t>
  </si>
  <si>
    <t>DEVELOPMENT AND POLITICAL CHANGE ---  INTRODUCTION TO GLOBAL DEVELOPMENT STUDIES</t>
  </si>
  <si>
    <t>CONTEMPORARY ISSUES IN GLOBAL DEVELOPMENT STUDIES</t>
  </si>
  <si>
    <t>INDIGENOUS GLOBAL HEALTH</t>
  </si>
  <si>
    <t>CRITICAL INDIGENOUS THEORY</t>
  </si>
  <si>
    <t>SOCIAL JUSTICE IN PUBLIC HEALTH</t>
  </si>
  <si>
    <t>NEUROETHOLOGY</t>
  </si>
  <si>
    <t>ANTHROPOLOGY OF MEXICO</t>
  </si>
  <si>
    <t>ADVANCED RESEARCH SEMINAR IN SPACE, PLACE, KNOWLEDGE AND POWER</t>
  </si>
  <si>
    <t>WORLD REGIONAL GEOGRAPHY</t>
  </si>
  <si>
    <t>COMMUNITY MAPPING</t>
  </si>
  <si>
    <t>SPACE AND POWER</t>
  </si>
  <si>
    <t>INDIGENEITY, GENDER AND LAND</t>
  </si>
  <si>
    <t>INDIGENOUS FEMINISMS</t>
  </si>
  <si>
    <t>CONQUEST AND ENCOUNTER IN THE ATLANTIC WORLD, 1492-1700 ---  CONQUEST AND ENCOUNTER IN THE ATLANTIC WORLD, 1492-1700</t>
  </si>
  <si>
    <t>THE UNITED STATES IN THE WORLD, 1750-1914</t>
  </si>
  <si>
    <t>THE AMERICAN WEST</t>
  </si>
  <si>
    <t>CANADIAN-AMERICAN RELATIONS</t>
  </si>
  <si>
    <t>GENDER AND SEXUALITY IN CANADA TO 1920 ---  GENDER AND SEXUALITY IN CANADA TO 1920</t>
  </si>
  <si>
    <t>CANADA'S 1960S</t>
  </si>
  <si>
    <t>HUMAN RESOURCE MANAGEMENT IN INDIGENOUS ORGANIZATIONS</t>
  </si>
  <si>
    <t>FINANCIAL MANAGEMENT IN INDIGENOUS GOVERNMENTS AND ORGANIZATIONS</t>
  </si>
  <si>
    <t>LEADERSHIP IN INDIGENOUS COMMUNITIES AND GOVERNMENTS</t>
  </si>
  <si>
    <t>SELF-DIRECTED IMMERSIVE LANGUAGE LEARNING I</t>
  </si>
  <si>
    <t>INDIGENOUS LANGUAGE TEACHING PREPARATION SEMINAR</t>
  </si>
  <si>
    <t>INDIGENOUS LANGUAGE TEACHING AND LEARNING PRACTICUM ---  INDIGENOUS LANGUAGE TEACHING AND LEARNING PRACTICUM</t>
  </si>
  <si>
    <t>SELF-DIRECTED IMMERSIVE LANGUAGE LEARNING II</t>
  </si>
  <si>
    <t>INDIGENOUS LANGUAGE II</t>
  </si>
  <si>
    <t>SELF-DIRECTED IMMERSIVE LANGUAGE LEARNING III</t>
  </si>
  <si>
    <t>SELF-DIRECTED IMMERSIVE LANGUAGE LEARNING IV</t>
  </si>
  <si>
    <t>INDIGENOUS LANGUAGE IV</t>
  </si>
  <si>
    <t>IMMERSION LANGUAGE TEACHING METHODOLOGIES</t>
  </si>
  <si>
    <t>FOUNDATIONS OF INDIGENOUS NATIONHOOD</t>
  </si>
  <si>
    <t>INTRODUCTION TO LATIN AMERICAN STUDIES</t>
  </si>
  <si>
    <t>TRANSSYSTEMIC CONSTITUTIONAL LAW</t>
  </si>
  <si>
    <t>PROPERTY</t>
  </si>
  <si>
    <t>TRANSSYSTEMIC PROPERTY</t>
  </si>
  <si>
    <t>COMPARATIVE INDIGENOUS RIGHTS</t>
  </si>
  <si>
    <t>INDIGENOUS LANGUAGE MATERIALS DEVELOPMENT</t>
  </si>
  <si>
    <t>LANGUAGE IN INDIGENOUS CULTURE</t>
  </si>
  <si>
    <t>INTRODUCTION TO INDIGENOUS LANGUAGES OF BRITISH COLUMBIA</t>
  </si>
  <si>
    <t>TOPICS IN THE STRUCTURE OF AN INDIGENOUS LANGUAGE FAMILY</t>
  </si>
  <si>
    <t>LINGUISTICS FOR LANGUAGE REVITALIZATION</t>
  </si>
  <si>
    <t>INTRODUCTION TO OCEAN ENGINEERING</t>
  </si>
  <si>
    <t>APPLIED DATA ANALYSIS IN MARINE SCIENCE</t>
  </si>
  <si>
    <t>INTRODUCTION TO OCEANIA</t>
  </si>
  <si>
    <t>A TASTE OF JAPAN</t>
  </si>
  <si>
    <t>THE BUDDHIST TRADITION I</t>
  </si>
  <si>
    <t>ASIAN MEGA-CITIES AND URBAN REGIONS</t>
  </si>
  <si>
    <t>PHYSICAL OCEANOGRAPHY</t>
  </si>
  <si>
    <t>URBAN POLITICS IN CHINA</t>
  </si>
  <si>
    <t>SEMINAR IN BUDDHISM IN ENGLISH</t>
  </si>
  <si>
    <t>BIOL 462</t>
  </si>
  <si>
    <t>BIOL 466</t>
  </si>
  <si>
    <t>BIOL 557</t>
  </si>
  <si>
    <t>BUS 655</t>
  </si>
  <si>
    <t>BUS 656</t>
  </si>
  <si>
    <t>ICDG 302</t>
  </si>
  <si>
    <t>ICDG 304</t>
  </si>
  <si>
    <t>ICDG 305</t>
  </si>
  <si>
    <t>ICDG 401</t>
  </si>
  <si>
    <t>CIVE 410</t>
  </si>
  <si>
    <t>CIVE 411</t>
  </si>
  <si>
    <t>CIVE 412</t>
  </si>
  <si>
    <t>CIVE 451</t>
  </si>
  <si>
    <t>CIVE 453</t>
  </si>
  <si>
    <t>CIVE 456</t>
  </si>
  <si>
    <t>CIVE 513</t>
  </si>
  <si>
    <t>CIVE 595</t>
  </si>
  <si>
    <t>CIVE 695</t>
  </si>
  <si>
    <t>ECON 482</t>
  </si>
  <si>
    <t>EDCI 576</t>
  </si>
  <si>
    <t>EOS 519B</t>
  </si>
  <si>
    <t>ES 302</t>
  </si>
  <si>
    <t>ES 406</t>
  </si>
  <si>
    <t>ES 408</t>
  </si>
  <si>
    <t>ES 409</t>
  </si>
  <si>
    <t>ES 431</t>
  </si>
  <si>
    <t>ES 433</t>
  </si>
  <si>
    <t>ES 445</t>
  </si>
  <si>
    <t>ES 471</t>
  </si>
  <si>
    <t>ES 473</t>
  </si>
  <si>
    <t>GEOG 487</t>
  </si>
  <si>
    <t>HDCC 300</t>
  </si>
  <si>
    <t>HDCC 390</t>
  </si>
  <si>
    <t>ANTH 510H</t>
  </si>
  <si>
    <t>LAW 393</t>
  </si>
  <si>
    <t>PSYC 555B</t>
  </si>
  <si>
    <t>RS 307</t>
  </si>
  <si>
    <t>SOCI 437</t>
  </si>
  <si>
    <t>SOCW 537</t>
  </si>
  <si>
    <t>HSTR 481</t>
  </si>
  <si>
    <t>SPAN 304</t>
  </si>
  <si>
    <t>ER 412</t>
  </si>
  <si>
    <t>HDCC 490</t>
  </si>
  <si>
    <t>HSTR 328</t>
  </si>
  <si>
    <t>LAW 392</t>
  </si>
  <si>
    <t>MECH 444</t>
  </si>
  <si>
    <t>MECH 547</t>
  </si>
  <si>
    <t>PHYS 340</t>
  </si>
  <si>
    <t>SOCI 433</t>
  </si>
  <si>
    <t>GLOBAL DEVELOPMENT STUDIES</t>
  </si>
  <si>
    <t>HEALTH AND COMMUNITY SERVICES</t>
  </si>
  <si>
    <t>INDIGENOUS COM DEV GOVERNANCE</t>
  </si>
  <si>
    <t>INDIGENOUS STUDIES</t>
  </si>
  <si>
    <t>PUBLIC HEALTH &amp; SOCIAL POLICY</t>
  </si>
  <si>
    <t>INDIGENOUS EDUCATION</t>
  </si>
  <si>
    <t>INDIGENOUS NATIONHOOD</t>
  </si>
  <si>
    <t>LATIN AMERICAN STUDIES</t>
  </si>
  <si>
    <t>MARINE SCIENCE</t>
  </si>
  <si>
    <t>PACIFIC AND ASIAN STUDIES</t>
  </si>
  <si>
    <t>PHYSICS</t>
  </si>
  <si>
    <t>RELIGIOUS STUDIES</t>
  </si>
  <si>
    <t>HUMAN DIMENSIONS - CLIMATE CHG</t>
  </si>
  <si>
    <t>SPANISH</t>
  </si>
  <si>
    <t>ENVIRONMENTAL RESTORATION</t>
  </si>
  <si>
    <t>JOURNAL CLUB I</t>
  </si>
  <si>
    <t>JOURNAL CLUB II</t>
  </si>
  <si>
    <t>FRONTIERS IN MARINE BIOLOGY</t>
  </si>
  <si>
    <t>NEURAL DEVELOPMENT</t>
  </si>
  <si>
    <t>MOLECULAR ENDOCRINOLOGY ---  TOPICS IN ENDOCRINOLOGY</t>
  </si>
  <si>
    <t>PALEOECOLOGY AND ENVIRONMENTAL CHANGE</t>
  </si>
  <si>
    <t>RESILIENT SMART CITIES</t>
  </si>
  <si>
    <t>INFRASTRUCTURE ENGINEERING FOR INDIGENOUS COMMUNITIES</t>
  </si>
  <si>
    <t>BUILDING AND DISTRICT ENERGY SIMULATION</t>
  </si>
  <si>
    <t>DIRECTED STUDIES</t>
  </si>
  <si>
    <t>SUSTAINABILITY SEMINARS</t>
  </si>
  <si>
    <t>MASC THESIS</t>
  </si>
  <si>
    <t>CANDIDACY EXAMINATION</t>
  </si>
  <si>
    <t>ECOLOGY, PEDAGOGY, AND PRACTICE</t>
  </si>
  <si>
    <t>SELECTED TOPICS IN GEOPHYSICS</t>
  </si>
  <si>
    <t>GALIANO ISLAND FIELD STUDY</t>
  </si>
  <si>
    <t>CAPITALISM, JUSTICE AND SUSTAINABILITY</t>
  </si>
  <si>
    <t>ALTERNATIVE ECONOMIES FOR SOCIAL CHANGE</t>
  </si>
  <si>
    <t>VISUAL ECOLOGY: SEEING THE WILD</t>
  </si>
  <si>
    <t>FOOD IN PLACE: SKILLS FOR CHANGE</t>
  </si>
  <si>
    <t>HISTORY, SCIENCE AND CULTURE OF WINE</t>
  </si>
  <si>
    <t>INTRODUCTION TO PERMACULTURE DESIGN</t>
  </si>
  <si>
    <t>CHANGING NATURE</t>
  </si>
  <si>
    <t>PRACTICAL PERMACULTURE APPLICATIONS</t>
  </si>
  <si>
    <t>GEOCACHING</t>
  </si>
  <si>
    <t>ADVANCED LANDSCAPE ECOLOGY</t>
  </si>
  <si>
    <t>EXPERIENTIAL LEARNING</t>
  </si>
  <si>
    <t>INDIGENOUS-SETTLER RELATIONS IN CANADA ---  INDIGENOUS-SETTLER RELATIONS IN CANADA</t>
  </si>
  <si>
    <t>A GLOBAL HISTORY OF THE CHINESE OVERSEAS</t>
  </si>
  <si>
    <t>CAPSTONE PROJECT FOR INDIGENOUS GOVERNMENTS AND ORGANIZATIONS</t>
  </si>
  <si>
    <t>CONTAMINATED SITES AND ENVIRONMENTAL REMEDIATION ---  CONTAMINATED SITES AND ENVIRONMENTAL REMEDIATION</t>
  </si>
  <si>
    <t>THE PSYCHOLOGY OF NATURE, SUSTAINABILITY, AND CLIMATE CHANGE</t>
  </si>
  <si>
    <t>RELIGION &amp; THE ENVIRONMENT</t>
  </si>
  <si>
    <t>ISSUES IN DEMOGRAPHY AND FAMILIES</t>
  </si>
  <si>
    <t>ISSUES IN ENVIRONMENTAL SOCIOLOGY AND CLIMATE CHANGE</t>
  </si>
  <si>
    <t>INDIGENOUS LATIN AMERICA, SOCIAL JUSTICE, ENVIRONMENT (IN ENGLISH)</t>
  </si>
  <si>
    <t>BIOCHEMISTRY</t>
  </si>
  <si>
    <t>FOREST BIOLOGY</t>
  </si>
  <si>
    <t>INTERNATIONAL MANAGEMENT AND ORGANIZATION</t>
  </si>
  <si>
    <t>MASTER OF BUSINESS ADMINISTRATION</t>
  </si>
  <si>
    <t>MASTER OF GLOBAL BUSINESS</t>
  </si>
  <si>
    <t>ENTREPRENEURSHIP</t>
  </si>
  <si>
    <t>CURRICULUM AND INSTRUCTION STUDIES</t>
  </si>
  <si>
    <t>EDUCATIONAL PSYCHOLOGY AND LEADERSHIP STUDIES</t>
  </si>
  <si>
    <t>ITALIAN</t>
  </si>
  <si>
    <t>COMMUNITY DEVELOPMENT</t>
  </si>
  <si>
    <t>CANADIAN STUDIES</t>
  </si>
  <si>
    <t>EUROPEAN STUDIES</t>
  </si>
  <si>
    <t>HUMAN DIMENSIONS OF CLIMATE CHANGE</t>
  </si>
  <si>
    <t>SOCIAL JUSTICE STUDIES</t>
  </si>
  <si>
    <t>INTERCULTURAL EDUCATION</t>
  </si>
  <si>
    <t>INDIGENOUS COMMUNITY DEVELOPMENT AND GOVERNANCE</t>
  </si>
  <si>
    <t>PUBLIC ADMINISTRATION DISPUTE RESOLUTION</t>
  </si>
  <si>
    <t>AGEING</t>
  </si>
  <si>
    <t>INDIGENOUS HEALTH STUDIES</t>
  </si>
  <si>
    <t>INTERNATIONAL HEALTH STUDIES</t>
  </si>
  <si>
    <t>ANTH 200</t>
  </si>
  <si>
    <t>ANTH 302</t>
  </si>
  <si>
    <t>ANTH 338</t>
  </si>
  <si>
    <t>ANTH 433</t>
  </si>
  <si>
    <t>ANTH 460</t>
  </si>
  <si>
    <t>ANTH 511</t>
  </si>
  <si>
    <t>ANTH 611</t>
  </si>
  <si>
    <t>ANTH 651</t>
  </si>
  <si>
    <t>ANTH 671</t>
  </si>
  <si>
    <t>AHVS 120</t>
  </si>
  <si>
    <t>AHVS 264</t>
  </si>
  <si>
    <t>AHVS 384</t>
  </si>
  <si>
    <t>AHVS 482</t>
  </si>
  <si>
    <t>AHVS 488S</t>
  </si>
  <si>
    <t>AHVS 310F</t>
  </si>
  <si>
    <t>AHVS 383A</t>
  </si>
  <si>
    <t>AHVS 487A</t>
  </si>
  <si>
    <t>AHVS 488A</t>
  </si>
  <si>
    <t>AHVS 488P</t>
  </si>
  <si>
    <t>AHVS 489A</t>
  </si>
  <si>
    <t>AHVS 489C</t>
  </si>
  <si>
    <t>AHVS 489H</t>
  </si>
  <si>
    <t>AHVS 489L</t>
  </si>
  <si>
    <t>BIOC 102</t>
  </si>
  <si>
    <t>BIOL 150A</t>
  </si>
  <si>
    <t>BIOL 215</t>
  </si>
  <si>
    <t>BIOL 311</t>
  </si>
  <si>
    <t>BIOL 319</t>
  </si>
  <si>
    <t>BIOL 329</t>
  </si>
  <si>
    <t>BIOL 334</t>
  </si>
  <si>
    <t>BIOL 346</t>
  </si>
  <si>
    <t>BIOL 370</t>
  </si>
  <si>
    <t>BIOL 418</t>
  </si>
  <si>
    <t>BIOL 438</t>
  </si>
  <si>
    <t>BIOL 446</t>
  </si>
  <si>
    <t>BIOL 461</t>
  </si>
  <si>
    <t>BIOL 492</t>
  </si>
  <si>
    <t>BIOL 561</t>
  </si>
  <si>
    <t>FORB 527</t>
  </si>
  <si>
    <t>FORB 538</t>
  </si>
  <si>
    <t>FORB 549E</t>
  </si>
  <si>
    <t>FORB 560</t>
  </si>
  <si>
    <t>FORB 570</t>
  </si>
  <si>
    <t>FORB 571</t>
  </si>
  <si>
    <t>MRNE 401</t>
  </si>
  <si>
    <t>MRNE 410</t>
  </si>
  <si>
    <t>MRNE 412</t>
  </si>
  <si>
    <t>MRNE 415</t>
  </si>
  <si>
    <t>MRNE 420</t>
  </si>
  <si>
    <t>MRNE 425</t>
  </si>
  <si>
    <t>MRNE 430</t>
  </si>
  <si>
    <t>MRNE 435</t>
  </si>
  <si>
    <t>MRNE 436</t>
  </si>
  <si>
    <t>MRNE 437</t>
  </si>
  <si>
    <t>MRNE 440</t>
  </si>
  <si>
    <t>MRNE 501</t>
  </si>
  <si>
    <t>MRNE 502</t>
  </si>
  <si>
    <t>BUS 601</t>
  </si>
  <si>
    <t>BUS 603</t>
  </si>
  <si>
    <t>BUS 604</t>
  </si>
  <si>
    <t>BUS 605</t>
  </si>
  <si>
    <t>IB 405</t>
  </si>
  <si>
    <t>IB 415</t>
  </si>
  <si>
    <t>IB 417</t>
  </si>
  <si>
    <t>MBA 514</t>
  </si>
  <si>
    <t>MBA 529</t>
  </si>
  <si>
    <t>MBA 550</t>
  </si>
  <si>
    <t>MBA 555</t>
  </si>
  <si>
    <t>MBA 570</t>
  </si>
  <si>
    <t>MBA 510</t>
  </si>
  <si>
    <t>MBA 530</t>
  </si>
  <si>
    <t>MBA 562</t>
  </si>
  <si>
    <t>MBA 553</t>
  </si>
  <si>
    <t>MBA 561</t>
  </si>
  <si>
    <t>MGB 180</t>
  </si>
  <si>
    <t>MGB 512</t>
  </si>
  <si>
    <t>MGB 519</t>
  </si>
  <si>
    <t>MGB 583</t>
  </si>
  <si>
    <t>CHEM 300A</t>
  </si>
  <si>
    <t>CIVE 210</t>
  </si>
  <si>
    <t>CIVE 295</t>
  </si>
  <si>
    <t>CIVE 310</t>
  </si>
  <si>
    <t>CIVE 315</t>
  </si>
  <si>
    <t>CIVE 340</t>
  </si>
  <si>
    <t>CIVE 351</t>
  </si>
  <si>
    <t>CIVE 352</t>
  </si>
  <si>
    <t>CIVE 360</t>
  </si>
  <si>
    <t>CIVE 400</t>
  </si>
  <si>
    <t>CIVE 450</t>
  </si>
  <si>
    <t>CIVE 452</t>
  </si>
  <si>
    <t>COM 100</t>
  </si>
  <si>
    <t>COM 250</t>
  </si>
  <si>
    <t>COM 315</t>
  </si>
  <si>
    <t>COM 316</t>
  </si>
  <si>
    <t>COM 322</t>
  </si>
  <si>
    <t>COM 331</t>
  </si>
  <si>
    <t>COM 341</t>
  </si>
  <si>
    <t>COM 361</t>
  </si>
  <si>
    <t>COM 362</t>
  </si>
  <si>
    <t>COM 371</t>
  </si>
  <si>
    <t>COM 400</t>
  </si>
  <si>
    <t>COM 402</t>
  </si>
  <si>
    <t>COM 405</t>
  </si>
  <si>
    <t>COM 425</t>
  </si>
  <si>
    <t>COM 435</t>
  </si>
  <si>
    <t>ENT 402</t>
  </si>
  <si>
    <t>ENT 410</t>
  </si>
  <si>
    <t>ENT 411</t>
  </si>
  <si>
    <t>ENT 412</t>
  </si>
  <si>
    <t>ENT 413</t>
  </si>
  <si>
    <t>COM 220</t>
  </si>
  <si>
    <t>COM 240</t>
  </si>
  <si>
    <t>COM 302</t>
  </si>
  <si>
    <t>COM 410</t>
  </si>
  <si>
    <t>COM 426</t>
  </si>
  <si>
    <t>COM 446</t>
  </si>
  <si>
    <t>COM 495</t>
  </si>
  <si>
    <t>EDCI 340</t>
  </si>
  <si>
    <t>EDCI 453</t>
  </si>
  <si>
    <t>EDCI 454</t>
  </si>
  <si>
    <t>EDCI 468</t>
  </si>
  <si>
    <t>EDCI 571</t>
  </si>
  <si>
    <t>EDCI 572</t>
  </si>
  <si>
    <t>EDCI 574</t>
  </si>
  <si>
    <t>EDCI 673</t>
  </si>
  <si>
    <t>EDCI 773</t>
  </si>
  <si>
    <t>EOS 110</t>
  </si>
  <si>
    <t>EOS 120</t>
  </si>
  <si>
    <t>EOS 225</t>
  </si>
  <si>
    <t>EOS 260</t>
  </si>
  <si>
    <t>EOS 311</t>
  </si>
  <si>
    <t>EOS 312</t>
  </si>
  <si>
    <t>EOS 340</t>
  </si>
  <si>
    <t>EOS 350</t>
  </si>
  <si>
    <t>EOS 365</t>
  </si>
  <si>
    <t>EOS 400</t>
  </si>
  <si>
    <t>EOS 403</t>
  </si>
  <si>
    <t>EOS 420</t>
  </si>
  <si>
    <t>EOS 422</t>
  </si>
  <si>
    <t>EOS 425</t>
  </si>
  <si>
    <t>EOS 433</t>
  </si>
  <si>
    <t>EOS 450</t>
  </si>
  <si>
    <t>EOS 460</t>
  </si>
  <si>
    <t>EOS 538</t>
  </si>
  <si>
    <t>EOS 550</t>
  </si>
  <si>
    <t>ECON 111</t>
  </si>
  <si>
    <t>ECON 113</t>
  </si>
  <si>
    <t>ECON 312</t>
  </si>
  <si>
    <t>ECON 318</t>
  </si>
  <si>
    <t>ECON 320</t>
  </si>
  <si>
    <t>ECON 325</t>
  </si>
  <si>
    <t>ECON 381</t>
  </si>
  <si>
    <t>ECON 382</t>
  </si>
  <si>
    <t>ECON 383</t>
  </si>
  <si>
    <t>ECON 403</t>
  </si>
  <si>
    <t>ECON 422</t>
  </si>
  <si>
    <t>ECON 437</t>
  </si>
  <si>
    <t>ECON 453</t>
  </si>
  <si>
    <t>ECON 481</t>
  </si>
  <si>
    <t>ECON 500</t>
  </si>
  <si>
    <t>ECON 516</t>
  </si>
  <si>
    <t>ECON 520</t>
  </si>
  <si>
    <t>ECON 524</t>
  </si>
  <si>
    <t>ECON 525</t>
  </si>
  <si>
    <t>ECON 530</t>
  </si>
  <si>
    <t>ECON 531</t>
  </si>
  <si>
    <t>ED-D 539B</t>
  </si>
  <si>
    <t>ED-D 539A</t>
  </si>
  <si>
    <t>ENGL 478</t>
  </si>
  <si>
    <t>IED 287</t>
  </si>
  <si>
    <t>IED 299</t>
  </si>
  <si>
    <t>ENGR 297</t>
  </si>
  <si>
    <t>ER 200</t>
  </si>
  <si>
    <t>ER 312A</t>
  </si>
  <si>
    <t>ER 312B</t>
  </si>
  <si>
    <t>ER 313</t>
  </si>
  <si>
    <t>ER 314</t>
  </si>
  <si>
    <t>ER 325</t>
  </si>
  <si>
    <t>ER 326</t>
  </si>
  <si>
    <t>ER 327</t>
  </si>
  <si>
    <t>ER 328</t>
  </si>
  <si>
    <t>ER 329</t>
  </si>
  <si>
    <t>ER 331</t>
  </si>
  <si>
    <t>ER 332</t>
  </si>
  <si>
    <t>ER 334</t>
  </si>
  <si>
    <t>ER 335A</t>
  </si>
  <si>
    <t>ER 335B</t>
  </si>
  <si>
    <t>ER 336</t>
  </si>
  <si>
    <t>ER 338</t>
  </si>
  <si>
    <t>ER 352</t>
  </si>
  <si>
    <t>ER 390</t>
  </si>
  <si>
    <t>ER 400</t>
  </si>
  <si>
    <t>ER 411</t>
  </si>
  <si>
    <t>ES 200</t>
  </si>
  <si>
    <t>ES 240</t>
  </si>
  <si>
    <t>ES 270</t>
  </si>
  <si>
    <t>ES 301</t>
  </si>
  <si>
    <t>ES 312</t>
  </si>
  <si>
    <t>ES 314</t>
  </si>
  <si>
    <t>ES 320</t>
  </si>
  <si>
    <t>ES 321</t>
  </si>
  <si>
    <t>ES 341</t>
  </si>
  <si>
    <t>ES 344</t>
  </si>
  <si>
    <t>ES 348</t>
  </si>
  <si>
    <t>ES 365</t>
  </si>
  <si>
    <t>ES 370</t>
  </si>
  <si>
    <t>ES 380</t>
  </si>
  <si>
    <t>ES 381</t>
  </si>
  <si>
    <t>ES 382</t>
  </si>
  <si>
    <t>ES 384</t>
  </si>
  <si>
    <t>ES 403</t>
  </si>
  <si>
    <t>ES 404</t>
  </si>
  <si>
    <t>ES 405</t>
  </si>
  <si>
    <t>ES 407</t>
  </si>
  <si>
    <t>ES 415</t>
  </si>
  <si>
    <t>ES 417</t>
  </si>
  <si>
    <t>ES 419</t>
  </si>
  <si>
    <t>ES 421</t>
  </si>
  <si>
    <t>ES 423</t>
  </si>
  <si>
    <t>ES 425</t>
  </si>
  <si>
    <t>ES 427</t>
  </si>
  <si>
    <t>ES 429</t>
  </si>
  <si>
    <t>ES 441</t>
  </si>
  <si>
    <t>ES 443</t>
  </si>
  <si>
    <t>ES 446</t>
  </si>
  <si>
    <t>ES 461</t>
  </si>
  <si>
    <t>ES 470</t>
  </si>
  <si>
    <t>ES 480</t>
  </si>
  <si>
    <t>ES 481</t>
  </si>
  <si>
    <t>ES 482</t>
  </si>
  <si>
    <t>ES 500</t>
  </si>
  <si>
    <t>ES 501</t>
  </si>
  <si>
    <t>ES 580</t>
  </si>
  <si>
    <t>ES 582</t>
  </si>
  <si>
    <t>EPHE 351</t>
  </si>
  <si>
    <t>GNDR 100</t>
  </si>
  <si>
    <t>GNDR 205</t>
  </si>
  <si>
    <t>GNDR 305</t>
  </si>
  <si>
    <t>GNDR 329</t>
  </si>
  <si>
    <t>GNDR 332</t>
  </si>
  <si>
    <t>GNDR 335</t>
  </si>
  <si>
    <t>GNDR 200</t>
  </si>
  <si>
    <t>GNDR 203</t>
  </si>
  <si>
    <t>GNDR 333</t>
  </si>
  <si>
    <t>GNDR 301</t>
  </si>
  <si>
    <t>GNDR 302</t>
  </si>
  <si>
    <t>GNDR 307</t>
  </si>
  <si>
    <t>GNDR 321</t>
  </si>
  <si>
    <t>GNDR 322</t>
  </si>
  <si>
    <t>GNDR 340</t>
  </si>
  <si>
    <t>GNDR 341</t>
  </si>
  <si>
    <t>GNDR 343</t>
  </si>
  <si>
    <t>GEOG 101A</t>
  </si>
  <si>
    <t>GEOG 101B</t>
  </si>
  <si>
    <t>GEOG 103</t>
  </si>
  <si>
    <t>GEOG 209</t>
  </si>
  <si>
    <t>GEOG 211</t>
  </si>
  <si>
    <t>GEOG 218</t>
  </si>
  <si>
    <t>GEOG 252</t>
  </si>
  <si>
    <t>GEOG 272</t>
  </si>
  <si>
    <t>GEOG 274</t>
  </si>
  <si>
    <t>GEOG 301</t>
  </si>
  <si>
    <t>GEOG 303</t>
  </si>
  <si>
    <t>GEOG 304</t>
  </si>
  <si>
    <t>GEOG 314</t>
  </si>
  <si>
    <t>GEOG 319</t>
  </si>
  <si>
    <t>GEOG 324</t>
  </si>
  <si>
    <t>GEOG 327</t>
  </si>
  <si>
    <t>GEOG 339</t>
  </si>
  <si>
    <t>GEOG 340</t>
  </si>
  <si>
    <t>GEOG 346</t>
  </si>
  <si>
    <t>GEOG 347B</t>
  </si>
  <si>
    <t>GEOG 353</t>
  </si>
  <si>
    <t>GEOG 355</t>
  </si>
  <si>
    <t>GEOG 357</t>
  </si>
  <si>
    <t>GEOG 358</t>
  </si>
  <si>
    <t>GEOG 366</t>
  </si>
  <si>
    <t>GEOG 371</t>
  </si>
  <si>
    <t>GEOG 373</t>
  </si>
  <si>
    <t>GEOG 382</t>
  </si>
  <si>
    <t>GEOG 386</t>
  </si>
  <si>
    <t>GEOG 388</t>
  </si>
  <si>
    <t>GEOG 406</t>
  </si>
  <si>
    <t>GEOG 438</t>
  </si>
  <si>
    <t>GEOG 450</t>
  </si>
  <si>
    <t>GEOG 453</t>
  </si>
  <si>
    <t>GEOG 456</t>
  </si>
  <si>
    <t>GEOG 457</t>
  </si>
  <si>
    <t>GEOG 484</t>
  </si>
  <si>
    <t>GEOG 549</t>
  </si>
  <si>
    <t>GEOG 420</t>
  </si>
  <si>
    <t>GEOG 407</t>
  </si>
  <si>
    <t>GEOG 546</t>
  </si>
  <si>
    <t>ITAL 305</t>
  </si>
  <si>
    <t>HSTR 522</t>
  </si>
  <si>
    <t>HSTR 101C</t>
  </si>
  <si>
    <t>HSTR 109</t>
  </si>
  <si>
    <t>HSTR 324A</t>
  </si>
  <si>
    <t>HSTR 324B</t>
  </si>
  <si>
    <t>HSTR 325</t>
  </si>
  <si>
    <t>HSTR 355</t>
  </si>
  <si>
    <t>CD 504</t>
  </si>
  <si>
    <t>CD 518</t>
  </si>
  <si>
    <t>CD 526</t>
  </si>
  <si>
    <t>CD 501</t>
  </si>
  <si>
    <t>CD 506</t>
  </si>
  <si>
    <t>CD 507</t>
  </si>
  <si>
    <t>CD 509</t>
  </si>
  <si>
    <t>CD 510</t>
  </si>
  <si>
    <t>CD 514</t>
  </si>
  <si>
    <t>CD 524</t>
  </si>
  <si>
    <t>HSD 470</t>
  </si>
  <si>
    <t>IGOV 382</t>
  </si>
  <si>
    <t>IGOV 383</t>
  </si>
  <si>
    <t>IGOV 520</t>
  </si>
  <si>
    <t>IGOV 530</t>
  </si>
  <si>
    <t>IGOV 540</t>
  </si>
  <si>
    <t>IGOV 550</t>
  </si>
  <si>
    <t>IGOV 560</t>
  </si>
  <si>
    <t>IGOV 570</t>
  </si>
  <si>
    <t>IGOV 598</t>
  </si>
  <si>
    <t>CS 201</t>
  </si>
  <si>
    <t>EUS 300</t>
  </si>
  <si>
    <t>HDCC 200</t>
  </si>
  <si>
    <t>HDCC 400</t>
  </si>
  <si>
    <t>HS 200</t>
  </si>
  <si>
    <t>HS 400A</t>
  </si>
  <si>
    <t>HS 400B</t>
  </si>
  <si>
    <t>SJS 100</t>
  </si>
  <si>
    <t>SJS 200</t>
  </si>
  <si>
    <t>IET 430</t>
  </si>
  <si>
    <t>IS 200B</t>
  </si>
  <si>
    <t>SJS 400A</t>
  </si>
  <si>
    <t>SJS 400B</t>
  </si>
  <si>
    <t>TS 200</t>
  </si>
  <si>
    <t>LAW  392</t>
  </si>
  <si>
    <t>LAW 328</t>
  </si>
  <si>
    <t>LAW 329</t>
  </si>
  <si>
    <t>LAW 353</t>
  </si>
  <si>
    <t>LAW 354</t>
  </si>
  <si>
    <t>LAW 364</t>
  </si>
  <si>
    <t>LAW 383</t>
  </si>
  <si>
    <t>LAW 384</t>
  </si>
  <si>
    <t>LAW 386A</t>
  </si>
  <si>
    <t>LAW 386B</t>
  </si>
  <si>
    <t>LAW 325</t>
  </si>
  <si>
    <t>LAW 331</t>
  </si>
  <si>
    <t>LAW 358</t>
  </si>
  <si>
    <t>LAW 359</t>
  </si>
  <si>
    <t>LAW 378</t>
  </si>
  <si>
    <t>LAW 381</t>
  </si>
  <si>
    <t>LAW 396</t>
  </si>
  <si>
    <t>LAW 397</t>
  </si>
  <si>
    <t>LAW 501</t>
  </si>
  <si>
    <t>LING 391</t>
  </si>
  <si>
    <t>MECH 544</t>
  </si>
  <si>
    <t>MECH 447</t>
  </si>
  <si>
    <t>MECH 449</t>
  </si>
  <si>
    <t>MECH 497</t>
  </si>
  <si>
    <t>NURS 342</t>
  </si>
  <si>
    <t>NURS 350</t>
  </si>
  <si>
    <t>PHIL 236</t>
  </si>
  <si>
    <t>PHIL 333</t>
  </si>
  <si>
    <t>PHIL 209</t>
  </si>
  <si>
    <t>PHIL 220</t>
  </si>
  <si>
    <t>PHIL 232</t>
  </si>
  <si>
    <t>PHIL 339</t>
  </si>
  <si>
    <t>PHIL 433</t>
  </si>
  <si>
    <t>POLI 341</t>
  </si>
  <si>
    <t>POLI 344</t>
  </si>
  <si>
    <t>POLI 349</t>
  </si>
  <si>
    <t>POLI 363</t>
  </si>
  <si>
    <t>POLI 365</t>
  </si>
  <si>
    <t>POLI 366</t>
  </si>
  <si>
    <t>POLI 458</t>
  </si>
  <si>
    <t>POLI 217</t>
  </si>
  <si>
    <t>POLI 327</t>
  </si>
  <si>
    <t>POLI 332</t>
  </si>
  <si>
    <t>POLI 345</t>
  </si>
  <si>
    <t>POLI 357</t>
  </si>
  <si>
    <t>POLI 360</t>
  </si>
  <si>
    <t>POLI 371</t>
  </si>
  <si>
    <t>POLI 373</t>
  </si>
  <si>
    <t>PSYC 191</t>
  </si>
  <si>
    <t>PSYC 231</t>
  </si>
  <si>
    <t>PSYC 332</t>
  </si>
  <si>
    <t>PSYC 333</t>
  </si>
  <si>
    <t>PSYC 385</t>
  </si>
  <si>
    <t>PSYC 386</t>
  </si>
  <si>
    <t>PSYC 425</t>
  </si>
  <si>
    <t>ADMN 550</t>
  </si>
  <si>
    <t>ADMN 200</t>
  </si>
  <si>
    <t>ADMN 310</t>
  </si>
  <si>
    <t>ADMN 422</t>
  </si>
  <si>
    <t>ADMN 445</t>
  </si>
  <si>
    <t>ADMN 446</t>
  </si>
  <si>
    <t>ADMN 544</t>
  </si>
  <si>
    <t>ADMN 578</t>
  </si>
  <si>
    <t>ADMN 579</t>
  </si>
  <si>
    <t>PADR 501</t>
  </si>
  <si>
    <t>PADR 503</t>
  </si>
  <si>
    <t>PADR 505</t>
  </si>
  <si>
    <t>AGEI 472</t>
  </si>
  <si>
    <t>INGH 452</t>
  </si>
  <si>
    <t>INGH 453</t>
  </si>
  <si>
    <t>INGH 454</t>
  </si>
  <si>
    <t>INGH 455</t>
  </si>
  <si>
    <t>INGH 520</t>
  </si>
  <si>
    <t>INGH 521</t>
  </si>
  <si>
    <t>INGH 522</t>
  </si>
  <si>
    <t>INTS 462</t>
  </si>
  <si>
    <t>PHSP 504</t>
  </si>
  <si>
    <t>PHSP 551</t>
  </si>
  <si>
    <t>SOSC 190</t>
  </si>
  <si>
    <t>SOSC 300</t>
  </si>
  <si>
    <t>SOCW 200B</t>
  </si>
  <si>
    <t>SOCW 452</t>
  </si>
  <si>
    <t>SOCI 100B</t>
  </si>
  <si>
    <t>SOCI 204</t>
  </si>
  <si>
    <t>SOCI 316</t>
  </si>
  <si>
    <t>SOCI 327</t>
  </si>
  <si>
    <t>SOCI 355</t>
  </si>
  <si>
    <t>SOCI 388</t>
  </si>
  <si>
    <t>SOCI 419</t>
  </si>
  <si>
    <t>SOCI 443</t>
  </si>
  <si>
    <t>SOCI 450</t>
  </si>
  <si>
    <t>SOCI 465</t>
  </si>
  <si>
    <t>COURSE TITLE &amp; DESCRIPTION (HYPERLINK)</t>
  </si>
  <si>
    <t>Links to the current UVic 2018-19 Academic course calendar and course description.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</si>
</sst>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1" fillId="2" borderId="1" xfId="1" applyFill="1" applyBorder="1" applyAlignment="1">
      <alignment horizontal="center" vertical="center" wrapText="1"/>
    </xf>
    <xf numFmtId="0" fontId="3" fillId="0" borderId="2" xfId="0" applyFont="1" applyFill="1" applyBorder="1"/>
    <xf numFmtId="0" fontId="2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9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left" wrapText="1"/>
    </xf>
    <xf numFmtId="49" fontId="9" fillId="0" borderId="0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/>
    </xf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/>
    </xf>
    <xf numFmtId="0" fontId="4" fillId="0" borderId="2" xfId="2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/>
    </xf>
    <xf numFmtId="49" fontId="0" fillId="0" borderId="7" xfId="0" applyNumberFormat="1" applyFill="1" applyBorder="1" applyAlignment="1">
      <alignment horizontal="left"/>
    </xf>
    <xf numFmtId="49" fontId="0" fillId="0" borderId="7" xfId="0" applyNumberFormat="1" applyFill="1" applyBorder="1" applyAlignment="1">
      <alignment vertical="center"/>
    </xf>
    <xf numFmtId="49" fontId="0" fillId="0" borderId="7" xfId="0" applyNumberFormat="1" applyFill="1" applyBorder="1" applyAlignment="1">
      <alignment horizontal="left" wrapText="1"/>
    </xf>
    <xf numFmtId="0" fontId="7" fillId="3" borderId="5" xfId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4" fillId="0" borderId="6" xfId="2" applyFill="1" applyBorder="1" applyAlignment="1">
      <alignment vertical="center"/>
    </xf>
    <xf numFmtId="0" fontId="0" fillId="0" borderId="6" xfId="0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left"/>
    </xf>
    <xf numFmtId="49" fontId="0" fillId="0" borderId="6" xfId="0" applyNumberFormat="1" applyFill="1" applyBorder="1" applyAlignment="1">
      <alignment horizontal="left"/>
    </xf>
  </cellXfs>
  <cellStyles count="3">
    <cellStyle name="Heading 2" xfId="1" builtinId="17"/>
    <cellStyle name="Hyperlink" xfId="2" builtinId="8"/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</dxf>
  </dxfs>
  <tableStyles count="1" defaultTableStyle="TableStyleMedium2" defaultPivotStyle="PivotStyleLight16">
    <tableStyle name="Table Style 1" pivot="0" count="1">
      <tableStyleElement type="wholeTable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22860</xdr:rowOff>
    </xdr:from>
    <xdr:to>
      <xdr:col>8</xdr:col>
      <xdr:colOff>0</xdr:colOff>
      <xdr:row>5</xdr:row>
      <xdr:rowOff>175260</xdr:rowOff>
    </xdr:to>
    <xdr:sp macro="" textlink="">
      <xdr:nvSpPr>
        <xdr:cNvPr id="2" name="TextBox 1"/>
        <xdr:cNvSpPr txBox="1"/>
      </xdr:nvSpPr>
      <xdr:spPr>
        <a:xfrm>
          <a:off x="4963584" y="22860"/>
          <a:ext cx="15811499" cy="10519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2000" b="1">
              <a:latin typeface="Myriad Pro" panose="020B0503030403020204" pitchFamily="34" charset="0"/>
            </a:rPr>
            <a:t>UVIC ACADEMIC</a:t>
          </a:r>
          <a:r>
            <a:rPr lang="en-CA" sz="2000" b="1" baseline="0">
              <a:latin typeface="Myriad Pro" panose="020B0503030403020204" pitchFamily="34" charset="0"/>
            </a:rPr>
            <a:t> </a:t>
          </a:r>
          <a:r>
            <a:rPr lang="en-CA" sz="2000" b="1">
              <a:latin typeface="Myriad Pro" panose="020B0503030403020204" pitchFamily="34" charset="0"/>
            </a:rPr>
            <a:t>SUSTAINABILITY COURSE OFFERINGS </a:t>
          </a:r>
        </a:p>
        <a:p>
          <a:pPr algn="ctr"/>
          <a:r>
            <a:rPr lang="en-CA" sz="2000" b="1">
              <a:latin typeface="Myriad Pro" panose="020B0503030403020204" pitchFamily="34" charset="0"/>
            </a:rPr>
            <a:t>2018/19</a:t>
          </a:r>
        </a:p>
      </xdr:txBody>
    </xdr:sp>
    <xdr:clientData/>
  </xdr:twoCellAnchor>
  <xdr:oneCellAnchor>
    <xdr:from>
      <xdr:col>7</xdr:col>
      <xdr:colOff>18839</xdr:colOff>
      <xdr:row>0</xdr:row>
      <xdr:rowOff>49742</xdr:rowOff>
    </xdr:from>
    <xdr:ext cx="950593" cy="10327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2256" y="49742"/>
          <a:ext cx="950593" cy="1032750"/>
        </a:xfrm>
        <a:prstGeom prst="rect">
          <a:avLst/>
        </a:prstGeom>
      </xdr:spPr>
    </xdr:pic>
    <xdr:clientData/>
  </xdr:oneCellAnchor>
  <xdr:oneCellAnchor>
    <xdr:from>
      <xdr:col>2</xdr:col>
      <xdr:colOff>624417</xdr:colOff>
      <xdr:row>1</xdr:row>
      <xdr:rowOff>102141</xdr:rowOff>
    </xdr:from>
    <xdr:ext cx="2162175" cy="557199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67" y="282058"/>
          <a:ext cx="2162175" cy="5571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4"/>
  <sheetViews>
    <sheetView tabSelected="1" topLeftCell="C121" zoomScale="90" zoomScaleNormal="90" workbookViewId="0">
      <selection activeCell="F33" sqref="F33"/>
    </sheetView>
  </sheetViews>
  <sheetFormatPr defaultColWidth="20.85546875" defaultRowHeight="15" x14ac:dyDescent="0.25"/>
  <cols>
    <col min="1" max="2" width="20.85546875" hidden="1" customWidth="1"/>
    <col min="3" max="3" width="49.85546875" style="4" customWidth="1"/>
    <col min="4" max="4" width="46.7109375" style="4" customWidth="1"/>
    <col min="5" max="5" width="21.85546875" style="4" customWidth="1"/>
    <col min="6" max="6" width="73.140625" customWidth="1"/>
    <col min="7" max="7" width="26.28515625" style="3" customWidth="1"/>
    <col min="8" max="8" width="20.85546875" style="16"/>
    <col min="9" max="9" width="58.5703125" style="1" hidden="1" customWidth="1"/>
    <col min="10" max="10" width="53.140625" hidden="1" customWidth="1"/>
    <col min="11" max="11" width="18.42578125" customWidth="1"/>
    <col min="12" max="14" width="15.7109375" customWidth="1"/>
  </cols>
  <sheetData>
    <row r="1" spans="1:14" ht="14.45" customHeight="1" x14ac:dyDescent="0.25">
      <c r="F1" s="8"/>
      <c r="G1" s="5"/>
      <c r="H1" s="2"/>
      <c r="I1" s="7"/>
      <c r="L1" t="s">
        <v>513</v>
      </c>
      <c r="M1" t="s">
        <v>1</v>
      </c>
      <c r="N1" t="s">
        <v>4</v>
      </c>
    </row>
    <row r="2" spans="1:14" ht="14.45" customHeight="1" x14ac:dyDescent="0.25">
      <c r="F2" s="8"/>
      <c r="G2" s="5"/>
      <c r="H2" s="2"/>
      <c r="I2" s="7"/>
      <c r="K2" t="s">
        <v>514</v>
      </c>
      <c r="L2">
        <f>COUNTIF(G9:G592,"*")</f>
        <v>584</v>
      </c>
      <c r="M2">
        <f>SUM(M3:M4)</f>
        <v>273</v>
      </c>
      <c r="N2">
        <f>SUM(N3:N4)</f>
        <v>311</v>
      </c>
    </row>
    <row r="3" spans="1:14" ht="14.45" customHeight="1" x14ac:dyDescent="0.25">
      <c r="H3" s="2"/>
      <c r="I3" s="7"/>
      <c r="K3" t="s">
        <v>0</v>
      </c>
      <c r="L3">
        <f>COUNTIF(H9:H592,"Undergraduate")</f>
        <v>474</v>
      </c>
      <c r="M3">
        <f>COUNTIFS(G9:G592,"Related",H9:H592,"Undergraduate")</f>
        <v>203</v>
      </c>
      <c r="N3">
        <f>COUNTIFS(G9:G592,"Focused",H9:H592,"Undergraduate")</f>
        <v>271</v>
      </c>
    </row>
    <row r="4" spans="1:14" ht="14.45" customHeight="1" x14ac:dyDescent="0.25">
      <c r="H4" s="2"/>
      <c r="I4" s="7"/>
      <c r="K4" t="s">
        <v>3</v>
      </c>
      <c r="L4">
        <f>COUNTIF(H9:H592,"Graduate")</f>
        <v>110</v>
      </c>
      <c r="M4">
        <f>COUNTIFS(G9:G592,"Related",H9:H592,"Graduate")</f>
        <v>70</v>
      </c>
      <c r="N4">
        <f>COUNTIFS(G9:G592,"Focused",H9:H592,"Graduate")</f>
        <v>40</v>
      </c>
    </row>
    <row r="5" spans="1:14" ht="14.45" customHeight="1" x14ac:dyDescent="0.25">
      <c r="H5" s="2"/>
      <c r="I5" s="7"/>
      <c r="K5" t="s">
        <v>369</v>
      </c>
      <c r="L5">
        <v>43</v>
      </c>
    </row>
    <row r="6" spans="1:14" ht="15" customHeight="1" thickBot="1" x14ac:dyDescent="0.3">
      <c r="H6" s="2"/>
      <c r="I6" s="7"/>
    </row>
    <row r="7" spans="1:14" ht="84.75" customHeight="1" thickBot="1" x14ac:dyDescent="0.3">
      <c r="C7" s="44" t="s">
        <v>512</v>
      </c>
      <c r="D7" s="44" t="s">
        <v>511</v>
      </c>
      <c r="E7" s="15" t="s">
        <v>368</v>
      </c>
      <c r="F7" s="10" t="s">
        <v>1224</v>
      </c>
      <c r="G7" s="11" t="s">
        <v>367</v>
      </c>
      <c r="H7" s="11" t="s">
        <v>366</v>
      </c>
      <c r="I7" s="12" t="s">
        <v>365</v>
      </c>
      <c r="J7" s="6" t="s">
        <v>365</v>
      </c>
      <c r="L7" s="22"/>
    </row>
    <row r="8" spans="1:14" ht="79.5" customHeight="1" thickBot="1" x14ac:dyDescent="0.3">
      <c r="C8" s="45"/>
      <c r="D8" s="46"/>
      <c r="E8" s="38" t="s">
        <v>364</v>
      </c>
      <c r="F8" s="13" t="s">
        <v>1225</v>
      </c>
      <c r="G8" s="14" t="s">
        <v>510</v>
      </c>
      <c r="H8" s="14" t="s">
        <v>363</v>
      </c>
      <c r="I8" s="12"/>
      <c r="J8" s="6"/>
      <c r="L8" s="24"/>
    </row>
    <row r="9" spans="1:14" ht="14.45" customHeight="1" x14ac:dyDescent="0.25">
      <c r="A9" t="str">
        <f>LEFT(E9,4)</f>
        <v>ANTH</v>
      </c>
      <c r="B9" t="str">
        <f>RIGHT(E9,3)</f>
        <v>150</v>
      </c>
      <c r="C9" s="34" t="s">
        <v>22</v>
      </c>
      <c r="D9" s="39" t="s">
        <v>22</v>
      </c>
      <c r="E9" s="40" t="s">
        <v>545</v>
      </c>
      <c r="F9" s="33" t="str">
        <f>HYPERLINK(J9,I9)</f>
        <v>EXPLORING ANTHROPOLOGY</v>
      </c>
      <c r="G9" s="9" t="s">
        <v>1</v>
      </c>
      <c r="H9" s="9" t="s">
        <v>0</v>
      </c>
      <c r="I9" s="17" t="s">
        <v>353</v>
      </c>
      <c r="J9" t="str">
        <f>"http://web.uvic.ca/calendar2018-09/CDs/"&amp;A9&amp;"/"&amp;B9&amp;".html"</f>
        <v>http://web.uvic.ca/calendar2018-09/CDs/ANTH/150.html</v>
      </c>
      <c r="L9" s="24"/>
    </row>
    <row r="10" spans="1:14" ht="14.45" customHeight="1" x14ac:dyDescent="0.25">
      <c r="A10" t="str">
        <f t="shared" ref="A10:A73" si="0">LEFT(E10,4)</f>
        <v>ANTH</v>
      </c>
      <c r="B10" t="str">
        <f t="shared" ref="B10:B25" si="1">RIGHT(E10,3)</f>
        <v>200</v>
      </c>
      <c r="C10" s="35" t="s">
        <v>22</v>
      </c>
      <c r="D10" s="20" t="s">
        <v>22</v>
      </c>
      <c r="E10" s="26" t="s">
        <v>797</v>
      </c>
      <c r="F10" s="33" t="str">
        <f t="shared" ref="F10:F73" si="2">HYPERLINK(J10,I10)</f>
        <v>CULTURAL AND SOCIAL ANTHROPOLOGY</v>
      </c>
      <c r="G10" s="9" t="s">
        <v>1</v>
      </c>
      <c r="H10" s="9" t="s">
        <v>0</v>
      </c>
      <c r="I10" s="29" t="s">
        <v>352</v>
      </c>
      <c r="J10" t="str">
        <f>"http://web.uvic.ca/calendar2018-09/CDs/"&amp;A10&amp;"/"&amp;B10&amp;".html"</f>
        <v>http://web.uvic.ca/calendar2018-09/CDs/ANTH/200.html</v>
      </c>
      <c r="L10" s="22"/>
    </row>
    <row r="11" spans="1:14" x14ac:dyDescent="0.25">
      <c r="A11" t="str">
        <f t="shared" si="0"/>
        <v>ANTH</v>
      </c>
      <c r="B11" t="str">
        <f t="shared" si="1"/>
        <v>302</v>
      </c>
      <c r="C11" s="35" t="s">
        <v>22</v>
      </c>
      <c r="D11" s="20" t="s">
        <v>22</v>
      </c>
      <c r="E11" s="26" t="s">
        <v>798</v>
      </c>
      <c r="F11" s="33" t="str">
        <f t="shared" si="2"/>
        <v>GLOBALZATION, HEALTH, AND THE ENVIRONMENT</v>
      </c>
      <c r="G11" s="9" t="s">
        <v>4</v>
      </c>
      <c r="H11" s="9" t="s">
        <v>0</v>
      </c>
      <c r="I11" s="29" t="s">
        <v>351</v>
      </c>
      <c r="J11" t="str">
        <f t="shared" ref="J11:J74" si="3">"http://web.uvic.ca/calendar2018-09/CDs/"&amp;A11&amp;"/"&amp;B11&amp;".html"</f>
        <v>http://web.uvic.ca/calendar2018-09/CDs/ANTH/302.html</v>
      </c>
      <c r="L11" s="24"/>
    </row>
    <row r="12" spans="1:14" x14ac:dyDescent="0.25">
      <c r="A12" t="str">
        <f t="shared" si="0"/>
        <v>ANTH</v>
      </c>
      <c r="B12" t="str">
        <f t="shared" si="1"/>
        <v>314</v>
      </c>
      <c r="C12" s="35" t="s">
        <v>22</v>
      </c>
      <c r="D12" s="20" t="s">
        <v>22</v>
      </c>
      <c r="E12" s="26" t="s">
        <v>518</v>
      </c>
      <c r="F12" s="33" t="str">
        <f t="shared" si="2"/>
        <v>ECONOMIC ANTHROPOLOGY</v>
      </c>
      <c r="G12" s="9" t="s">
        <v>1</v>
      </c>
      <c r="H12" s="9" t="s">
        <v>0</v>
      </c>
      <c r="I12" s="29" t="s">
        <v>350</v>
      </c>
      <c r="J12" t="str">
        <f t="shared" si="3"/>
        <v>http://web.uvic.ca/calendar2018-09/CDs/ANTH/314.html</v>
      </c>
      <c r="L12" s="24"/>
    </row>
    <row r="13" spans="1:14" x14ac:dyDescent="0.25">
      <c r="A13" t="str">
        <f t="shared" si="0"/>
        <v>ANTH</v>
      </c>
      <c r="B13" t="str">
        <f t="shared" si="1"/>
        <v>319</v>
      </c>
      <c r="C13" s="34" t="s">
        <v>22</v>
      </c>
      <c r="D13" s="23" t="s">
        <v>22</v>
      </c>
      <c r="E13" s="26" t="s">
        <v>519</v>
      </c>
      <c r="F13" s="33" t="str">
        <f t="shared" si="2"/>
        <v>RESEARCH METHODS IN ARCHAEOLOGY AND BIOLOGICAL ANTHROPOLOGY</v>
      </c>
      <c r="G13" s="9" t="s">
        <v>1</v>
      </c>
      <c r="H13" s="9" t="s">
        <v>0</v>
      </c>
      <c r="I13" s="17" t="s">
        <v>614</v>
      </c>
      <c r="J13" t="str">
        <f t="shared" si="3"/>
        <v>http://web.uvic.ca/calendar2018-09/CDs/ANTH/319.html</v>
      </c>
      <c r="L13" s="24"/>
    </row>
    <row r="14" spans="1:14" x14ac:dyDescent="0.25">
      <c r="A14" t="str">
        <f t="shared" si="0"/>
        <v>ANTH</v>
      </c>
      <c r="B14" t="str">
        <f t="shared" si="1"/>
        <v>338</v>
      </c>
      <c r="C14" s="35" t="s">
        <v>22</v>
      </c>
      <c r="D14" s="20" t="s">
        <v>22</v>
      </c>
      <c r="E14" s="26" t="s">
        <v>799</v>
      </c>
      <c r="F14" s="33" t="str">
        <f t="shared" si="2"/>
        <v>ANTHROPOLOGY OF THE INDIGENOUS PEOPLES OF BRITISH COLUMBIA</v>
      </c>
      <c r="G14" s="9" t="s">
        <v>1</v>
      </c>
      <c r="H14" s="9" t="s">
        <v>0</v>
      </c>
      <c r="I14" s="29" t="s">
        <v>371</v>
      </c>
      <c r="J14" t="str">
        <f t="shared" si="3"/>
        <v>http://web.uvic.ca/calendar2018-09/CDs/ANTH/338.html</v>
      </c>
      <c r="L14" s="24"/>
    </row>
    <row r="15" spans="1:14" x14ac:dyDescent="0.25">
      <c r="A15" t="str">
        <f t="shared" si="0"/>
        <v>ANTH</v>
      </c>
      <c r="B15" t="str">
        <f t="shared" si="1"/>
        <v>348</v>
      </c>
      <c r="C15" s="35" t="s">
        <v>22</v>
      </c>
      <c r="D15" s="20" t="s">
        <v>22</v>
      </c>
      <c r="E15" s="26" t="s">
        <v>349</v>
      </c>
      <c r="F15" s="33" t="str">
        <f t="shared" si="2"/>
        <v>PEOPLING OF NEW TERRITORIES</v>
      </c>
      <c r="G15" s="9" t="s">
        <v>1</v>
      </c>
      <c r="H15" s="9" t="s">
        <v>0</v>
      </c>
      <c r="I15" s="29" t="s">
        <v>348</v>
      </c>
      <c r="J15" t="str">
        <f t="shared" si="3"/>
        <v>http://web.uvic.ca/calendar2018-09/CDs/ANTH/348.html</v>
      </c>
      <c r="L15" s="24"/>
    </row>
    <row r="16" spans="1:14" x14ac:dyDescent="0.25">
      <c r="A16" t="str">
        <f t="shared" si="0"/>
        <v>ANTH</v>
      </c>
      <c r="B16" t="str">
        <f t="shared" si="1"/>
        <v>355</v>
      </c>
      <c r="C16" s="35" t="s">
        <v>22</v>
      </c>
      <c r="D16" s="20" t="s">
        <v>22</v>
      </c>
      <c r="E16" s="26" t="s">
        <v>347</v>
      </c>
      <c r="F16" s="33" t="str">
        <f t="shared" si="2"/>
        <v xml:space="preserve">AIDS IN THE WORLD </v>
      </c>
      <c r="G16" s="9" t="s">
        <v>1</v>
      </c>
      <c r="H16" s="9" t="s">
        <v>0</v>
      </c>
      <c r="I16" s="29" t="s">
        <v>346</v>
      </c>
      <c r="J16" t="str">
        <f t="shared" si="3"/>
        <v>http://web.uvic.ca/calendar2018-09/CDs/ANTH/355.html</v>
      </c>
      <c r="L16" s="24"/>
    </row>
    <row r="17" spans="1:12" x14ac:dyDescent="0.25">
      <c r="A17" t="str">
        <f t="shared" si="0"/>
        <v>ANTH</v>
      </c>
      <c r="B17" t="str">
        <f t="shared" si="1"/>
        <v>357</v>
      </c>
      <c r="C17" s="35" t="s">
        <v>22</v>
      </c>
      <c r="D17" s="20" t="s">
        <v>22</v>
      </c>
      <c r="E17" s="26" t="s">
        <v>546</v>
      </c>
      <c r="F17" s="33" t="str">
        <f t="shared" si="2"/>
        <v>THE HUMAN ANIMAL</v>
      </c>
      <c r="G17" s="9" t="s">
        <v>1</v>
      </c>
      <c r="H17" s="9" t="s">
        <v>0</v>
      </c>
      <c r="I17" s="29" t="s">
        <v>345</v>
      </c>
      <c r="J17" t="str">
        <f t="shared" si="3"/>
        <v>http://web.uvic.ca/calendar2018-09/CDs/ANTH/357.html</v>
      </c>
      <c r="L17" s="24"/>
    </row>
    <row r="18" spans="1:12" x14ac:dyDescent="0.25">
      <c r="A18" t="str">
        <f t="shared" si="0"/>
        <v>ANTH</v>
      </c>
      <c r="B18" t="str">
        <f t="shared" si="1"/>
        <v>371</v>
      </c>
      <c r="C18" s="34" t="s">
        <v>22</v>
      </c>
      <c r="D18" s="23" t="s">
        <v>22</v>
      </c>
      <c r="E18" s="26" t="s">
        <v>547</v>
      </c>
      <c r="F18" s="33" t="str">
        <f t="shared" si="2"/>
        <v>ANTHROPOLOGY OF MEXICO</v>
      </c>
      <c r="G18" s="9" t="s">
        <v>1</v>
      </c>
      <c r="H18" s="9" t="s">
        <v>0</v>
      </c>
      <c r="I18" s="17" t="s">
        <v>632</v>
      </c>
      <c r="J18" t="str">
        <f t="shared" si="3"/>
        <v>http://web.uvic.ca/calendar2018-09/CDs/ANTH/371.html</v>
      </c>
      <c r="L18" s="24"/>
    </row>
    <row r="19" spans="1:12" x14ac:dyDescent="0.25">
      <c r="A19" t="str">
        <f t="shared" si="0"/>
        <v>ANTH</v>
      </c>
      <c r="B19" t="str">
        <f t="shared" si="1"/>
        <v>372</v>
      </c>
      <c r="C19" s="34" t="s">
        <v>22</v>
      </c>
      <c r="D19" s="23" t="s">
        <v>22</v>
      </c>
      <c r="E19" s="26" t="s">
        <v>520</v>
      </c>
      <c r="F19" s="33" t="str">
        <f t="shared" si="2"/>
        <v>ECONOMIC UNDERWORLDS AND GLOBALIZATION</v>
      </c>
      <c r="G19" s="9" t="s">
        <v>1</v>
      </c>
      <c r="H19" s="9" t="s">
        <v>0</v>
      </c>
      <c r="I19" s="17" t="s">
        <v>615</v>
      </c>
      <c r="J19" t="str">
        <f t="shared" si="3"/>
        <v>http://web.uvic.ca/calendar2018-09/CDs/ANTH/372.html</v>
      </c>
      <c r="L19" s="24"/>
    </row>
    <row r="20" spans="1:12" x14ac:dyDescent="0.25">
      <c r="A20" t="str">
        <f t="shared" si="0"/>
        <v>ANTH</v>
      </c>
      <c r="B20" t="str">
        <f t="shared" si="1"/>
        <v>405</v>
      </c>
      <c r="C20" s="35" t="s">
        <v>22</v>
      </c>
      <c r="D20" s="20" t="s">
        <v>22</v>
      </c>
      <c r="E20" s="26" t="s">
        <v>344</v>
      </c>
      <c r="F20" s="33" t="str">
        <f t="shared" si="2"/>
        <v>ADVANCED ECONOMIC ANTHROPOLOGY</v>
      </c>
      <c r="G20" s="9" t="s">
        <v>4</v>
      </c>
      <c r="H20" s="9" t="s">
        <v>0</v>
      </c>
      <c r="I20" s="29" t="s">
        <v>343</v>
      </c>
      <c r="J20" t="str">
        <f t="shared" si="3"/>
        <v>http://web.uvic.ca/calendar2018-09/CDs/ANTH/405.html</v>
      </c>
      <c r="L20" s="24"/>
    </row>
    <row r="21" spans="1:12" x14ac:dyDescent="0.25">
      <c r="A21" t="str">
        <f t="shared" si="0"/>
        <v>ANTH</v>
      </c>
      <c r="B21" t="str">
        <f t="shared" si="1"/>
        <v>433</v>
      </c>
      <c r="C21" s="35" t="s">
        <v>22</v>
      </c>
      <c r="D21" s="20" t="s">
        <v>22</v>
      </c>
      <c r="E21" s="26" t="s">
        <v>800</v>
      </c>
      <c r="F21" s="33" t="str">
        <f t="shared" si="2"/>
        <v xml:space="preserve">COAST SALISH CULTURE AND CONTEMPORARY LIFE </v>
      </c>
      <c r="G21" s="9" t="s">
        <v>4</v>
      </c>
      <c r="H21" s="9" t="s">
        <v>0</v>
      </c>
      <c r="I21" s="29" t="s">
        <v>372</v>
      </c>
      <c r="J21" t="str">
        <f t="shared" si="3"/>
        <v>http://web.uvic.ca/calendar2018-09/CDs/ANTH/433.html</v>
      </c>
      <c r="L21" s="22"/>
    </row>
    <row r="22" spans="1:12" x14ac:dyDescent="0.25">
      <c r="A22" t="str">
        <f t="shared" si="0"/>
        <v>ANTH</v>
      </c>
      <c r="B22" t="str">
        <f t="shared" si="1"/>
        <v>460</v>
      </c>
      <c r="C22" s="35" t="s">
        <v>22</v>
      </c>
      <c r="D22" s="20" t="s">
        <v>22</v>
      </c>
      <c r="E22" s="26" t="s">
        <v>801</v>
      </c>
      <c r="F22" s="33" t="str">
        <f t="shared" si="2"/>
        <v>ENTHNOGRAPHIC MAPPING AND INDIGENOUS CARTOGRAPHIES</v>
      </c>
      <c r="G22" s="9" t="s">
        <v>1</v>
      </c>
      <c r="H22" s="9" t="s">
        <v>0</v>
      </c>
      <c r="I22" s="29" t="s">
        <v>373</v>
      </c>
      <c r="J22" t="str">
        <f t="shared" si="3"/>
        <v>http://web.uvic.ca/calendar2018-09/CDs/ANTH/460.html</v>
      </c>
      <c r="L22" s="24"/>
    </row>
    <row r="23" spans="1:12" x14ac:dyDescent="0.25">
      <c r="A23" t="str">
        <f t="shared" si="0"/>
        <v>ANTH</v>
      </c>
      <c r="B23" t="str">
        <f t="shared" si="1"/>
        <v>482</v>
      </c>
      <c r="C23" s="35" t="s">
        <v>22</v>
      </c>
      <c r="D23" s="20" t="s">
        <v>22</v>
      </c>
      <c r="E23" s="26" t="s">
        <v>342</v>
      </c>
      <c r="F23" s="33" t="str">
        <f t="shared" si="2"/>
        <v>SEMINAR IN ANTHROPOLOGY</v>
      </c>
      <c r="G23" s="9" t="s">
        <v>1</v>
      </c>
      <c r="H23" s="9" t="s">
        <v>0</v>
      </c>
      <c r="I23" s="29" t="s">
        <v>341</v>
      </c>
      <c r="J23" t="str">
        <f t="shared" si="3"/>
        <v>http://web.uvic.ca/calendar2018-09/CDs/ANTH/482.html</v>
      </c>
      <c r="L23" s="25"/>
    </row>
    <row r="24" spans="1:12" x14ac:dyDescent="0.25">
      <c r="A24" t="str">
        <f t="shared" si="0"/>
        <v>ANTH</v>
      </c>
      <c r="B24" t="str">
        <f t="shared" si="1"/>
        <v>483</v>
      </c>
      <c r="C24" s="35" t="s">
        <v>22</v>
      </c>
      <c r="D24" s="20" t="s">
        <v>22</v>
      </c>
      <c r="E24" s="26" t="s">
        <v>340</v>
      </c>
      <c r="F24" s="33" t="str">
        <f t="shared" si="2"/>
        <v>SEMINAR IN CULTURAL ANTHROPOLOGY</v>
      </c>
      <c r="G24" s="9" t="s">
        <v>1</v>
      </c>
      <c r="H24" s="9" t="s">
        <v>0</v>
      </c>
      <c r="I24" s="29" t="s">
        <v>339</v>
      </c>
      <c r="J24" t="str">
        <f t="shared" si="3"/>
        <v>http://web.uvic.ca/calendar2018-09/CDs/ANTH/483.html</v>
      </c>
      <c r="L24" s="24"/>
    </row>
    <row r="25" spans="1:12" x14ac:dyDescent="0.25">
      <c r="A25" t="str">
        <f t="shared" si="0"/>
        <v>ANTH</v>
      </c>
      <c r="B25" t="str">
        <f t="shared" si="1"/>
        <v>485</v>
      </c>
      <c r="C25" s="35" t="s">
        <v>22</v>
      </c>
      <c r="D25" s="20" t="s">
        <v>22</v>
      </c>
      <c r="E25" s="26" t="s">
        <v>338</v>
      </c>
      <c r="F25" s="33" t="str">
        <f t="shared" si="2"/>
        <v>SEMINAR IN METHOD AND THEORY</v>
      </c>
      <c r="G25" s="9" t="s">
        <v>1</v>
      </c>
      <c r="H25" s="9" t="s">
        <v>0</v>
      </c>
      <c r="I25" s="29" t="s">
        <v>337</v>
      </c>
      <c r="J25" t="str">
        <f t="shared" si="3"/>
        <v>http://web.uvic.ca/calendar2018-09/CDs/ANTH/485.html</v>
      </c>
      <c r="L25" s="22"/>
    </row>
    <row r="26" spans="1:12" x14ac:dyDescent="0.25">
      <c r="A26" t="str">
        <f t="shared" si="0"/>
        <v>ANTH</v>
      </c>
      <c r="B26" t="str">
        <f t="shared" ref="B26:B61" si="4">RIGHT(E26,4)</f>
        <v>510H</v>
      </c>
      <c r="C26" s="35" t="s">
        <v>22</v>
      </c>
      <c r="D26" s="20" t="s">
        <v>22</v>
      </c>
      <c r="E26" s="26" t="s">
        <v>710</v>
      </c>
      <c r="F26" s="33" t="str">
        <f t="shared" si="2"/>
        <v>MEDICAL ANTHROPOLOGY</v>
      </c>
      <c r="G26" s="9" t="s">
        <v>1</v>
      </c>
      <c r="H26" s="9" t="s">
        <v>3</v>
      </c>
      <c r="I26" s="29" t="s">
        <v>374</v>
      </c>
      <c r="J26" t="str">
        <f t="shared" si="3"/>
        <v>http://web.uvic.ca/calendar2018-09/CDs/ANTH/510H.html</v>
      </c>
      <c r="L26" s="22"/>
    </row>
    <row r="27" spans="1:12" x14ac:dyDescent="0.25">
      <c r="A27" t="str">
        <f t="shared" si="0"/>
        <v>ANTH</v>
      </c>
      <c r="B27" t="str">
        <f>RIGHT(E27,3)</f>
        <v>511</v>
      </c>
      <c r="C27" s="35" t="s">
        <v>22</v>
      </c>
      <c r="D27" s="20" t="s">
        <v>22</v>
      </c>
      <c r="E27" s="26" t="s">
        <v>802</v>
      </c>
      <c r="F27" s="33" t="str">
        <f t="shared" si="2"/>
        <v xml:space="preserve">ADVANCED RESEARCH SEMINAR IN INEQUALITY, CULTURE AND HEALTH </v>
      </c>
      <c r="G27" s="9" t="s">
        <v>4</v>
      </c>
      <c r="H27" s="9" t="s">
        <v>3</v>
      </c>
      <c r="I27" s="29" t="s">
        <v>375</v>
      </c>
      <c r="J27" t="str">
        <f t="shared" si="3"/>
        <v>http://web.uvic.ca/calendar2018-09/CDs/ANTH/511.html</v>
      </c>
      <c r="L27" s="22"/>
    </row>
    <row r="28" spans="1:12" x14ac:dyDescent="0.25">
      <c r="A28" t="str">
        <f t="shared" si="0"/>
        <v>ANTH</v>
      </c>
      <c r="B28" t="str">
        <f t="shared" ref="B28:B34" si="5">RIGHT(E28,3)</f>
        <v>585</v>
      </c>
      <c r="C28" s="34" t="s">
        <v>22</v>
      </c>
      <c r="D28" s="23" t="s">
        <v>22</v>
      </c>
      <c r="E28" s="26" t="s">
        <v>548</v>
      </c>
      <c r="F28" s="33" t="str">
        <f t="shared" si="2"/>
        <v>ADVANCED RESEARCH SEMINAR IN SPACE, PLACE, KNOWLEDGE AND POWER</v>
      </c>
      <c r="G28" s="9" t="s">
        <v>1</v>
      </c>
      <c r="H28" s="9" t="s">
        <v>3</v>
      </c>
      <c r="I28" s="17" t="s">
        <v>633</v>
      </c>
      <c r="J28" t="str">
        <f t="shared" si="3"/>
        <v>http://web.uvic.ca/calendar2018-09/CDs/ANTH/585.html</v>
      </c>
      <c r="L28" s="24"/>
    </row>
    <row r="29" spans="1:12" x14ac:dyDescent="0.25">
      <c r="A29" t="str">
        <f t="shared" si="0"/>
        <v>ANTH</v>
      </c>
      <c r="B29" t="str">
        <f t="shared" si="5"/>
        <v>611</v>
      </c>
      <c r="C29" s="35" t="s">
        <v>22</v>
      </c>
      <c r="D29" s="20" t="s">
        <v>22</v>
      </c>
      <c r="E29" s="26" t="s">
        <v>803</v>
      </c>
      <c r="F29" s="33" t="str">
        <f t="shared" si="2"/>
        <v>ADVANCED RESEARCH SEMINAR IN INEQUALITY, CULTURE AND HEALTH</v>
      </c>
      <c r="G29" s="9" t="s">
        <v>1</v>
      </c>
      <c r="H29" s="9" t="s">
        <v>3</v>
      </c>
      <c r="I29" s="29" t="s">
        <v>376</v>
      </c>
      <c r="J29" t="str">
        <f t="shared" si="3"/>
        <v>http://web.uvic.ca/calendar2018-09/CDs/ANTH/611.html</v>
      </c>
      <c r="L29" s="24"/>
    </row>
    <row r="30" spans="1:12" x14ac:dyDescent="0.25">
      <c r="A30" t="str">
        <f t="shared" si="0"/>
        <v>ANTH</v>
      </c>
      <c r="B30" t="str">
        <f t="shared" si="5"/>
        <v>651</v>
      </c>
      <c r="C30" s="35" t="s">
        <v>22</v>
      </c>
      <c r="D30" s="20" t="s">
        <v>22</v>
      </c>
      <c r="E30" s="26" t="s">
        <v>804</v>
      </c>
      <c r="F30" s="33" t="str">
        <f t="shared" si="2"/>
        <v>ADVANCED RESEARCH SEMINAR IN ECOLOGY AND EVOLUTION</v>
      </c>
      <c r="G30" s="9" t="s">
        <v>1</v>
      </c>
      <c r="H30" s="9" t="s">
        <v>3</v>
      </c>
      <c r="I30" s="29" t="s">
        <v>377</v>
      </c>
      <c r="J30" t="str">
        <f t="shared" si="3"/>
        <v>http://web.uvic.ca/calendar2018-09/CDs/ANTH/651.html</v>
      </c>
      <c r="L30" s="24"/>
    </row>
    <row r="31" spans="1:12" x14ac:dyDescent="0.25">
      <c r="A31" t="str">
        <f t="shared" si="0"/>
        <v>ANTH</v>
      </c>
      <c r="B31" t="str">
        <f t="shared" si="5"/>
        <v>671</v>
      </c>
      <c r="C31" s="35" t="s">
        <v>22</v>
      </c>
      <c r="D31" s="20" t="s">
        <v>22</v>
      </c>
      <c r="E31" s="26" t="s">
        <v>805</v>
      </c>
      <c r="F31" s="33" t="str">
        <f t="shared" si="2"/>
        <v>ADVANCED RESEARCH SEMINAR IN VISUAL ANTHROPOLOGY AND MATERIALITY</v>
      </c>
      <c r="G31" s="9" t="s">
        <v>1</v>
      </c>
      <c r="H31" s="9" t="s">
        <v>3</v>
      </c>
      <c r="I31" s="29" t="s">
        <v>378</v>
      </c>
      <c r="J31" t="str">
        <f t="shared" si="3"/>
        <v>http://web.uvic.ca/calendar2018-09/CDs/ANTH/671.html</v>
      </c>
      <c r="L31" s="22"/>
    </row>
    <row r="32" spans="1:12" x14ac:dyDescent="0.25">
      <c r="A32" t="str">
        <f t="shared" si="0"/>
        <v>ANTH</v>
      </c>
      <c r="B32" t="str">
        <f t="shared" si="5"/>
        <v>685</v>
      </c>
      <c r="C32" s="34" t="s">
        <v>22</v>
      </c>
      <c r="D32" s="23" t="s">
        <v>22</v>
      </c>
      <c r="E32" s="26" t="s">
        <v>549</v>
      </c>
      <c r="F32" s="33" t="str">
        <f t="shared" si="2"/>
        <v>ADVANCED RESEARCH SEMINAR IN SPACE, PLACE, KNOWLEDGE AND POWER</v>
      </c>
      <c r="G32" s="9" t="s">
        <v>1</v>
      </c>
      <c r="H32" s="9" t="s">
        <v>3</v>
      </c>
      <c r="I32" s="17" t="s">
        <v>633</v>
      </c>
      <c r="J32" t="str">
        <f t="shared" si="3"/>
        <v>http://web.uvic.ca/calendar2018-09/CDs/ANTH/685.html</v>
      </c>
      <c r="L32" s="22"/>
    </row>
    <row r="33" spans="1:12" x14ac:dyDescent="0.25">
      <c r="A33" t="str">
        <f t="shared" si="0"/>
        <v>AHVS</v>
      </c>
      <c r="B33" t="str">
        <f t="shared" si="5"/>
        <v>120</v>
      </c>
      <c r="C33" s="35" t="s">
        <v>21</v>
      </c>
      <c r="D33" s="20" t="s">
        <v>21</v>
      </c>
      <c r="E33" s="26" t="s">
        <v>806</v>
      </c>
      <c r="F33" s="33" t="str">
        <f t="shared" si="2"/>
        <v>EXPLORING WORLD ART</v>
      </c>
      <c r="G33" s="9" t="s">
        <v>1</v>
      </c>
      <c r="H33" s="9" t="s">
        <v>0</v>
      </c>
      <c r="I33" s="29" t="s">
        <v>360</v>
      </c>
      <c r="J33" t="str">
        <f t="shared" si="3"/>
        <v>http://web.uvic.ca/calendar2018-09/CDs/AHVS/120.html</v>
      </c>
      <c r="L33" s="24"/>
    </row>
    <row r="34" spans="1:12" x14ac:dyDescent="0.25">
      <c r="A34" t="str">
        <f t="shared" si="0"/>
        <v>AHVS</v>
      </c>
      <c r="B34" t="str">
        <f t="shared" si="5"/>
        <v>264</v>
      </c>
      <c r="C34" s="35" t="s">
        <v>21</v>
      </c>
      <c r="D34" s="20" t="s">
        <v>21</v>
      </c>
      <c r="E34" s="26" t="s">
        <v>807</v>
      </c>
      <c r="F34" s="33" t="str">
        <f t="shared" si="2"/>
        <v>ART HISTORY AND THE LENS</v>
      </c>
      <c r="G34" s="9" t="s">
        <v>1</v>
      </c>
      <c r="H34" s="9" t="s">
        <v>0</v>
      </c>
      <c r="I34" s="29" t="s">
        <v>359</v>
      </c>
      <c r="J34" t="str">
        <f t="shared" si="3"/>
        <v>http://web.uvic.ca/calendar2018-09/CDs/AHVS/264.html</v>
      </c>
      <c r="L34" s="22"/>
    </row>
    <row r="35" spans="1:12" x14ac:dyDescent="0.25">
      <c r="A35" t="str">
        <f t="shared" si="0"/>
        <v>AHVS</v>
      </c>
      <c r="B35" t="str">
        <f t="shared" si="4"/>
        <v>310D</v>
      </c>
      <c r="C35" s="35" t="s">
        <v>21</v>
      </c>
      <c r="D35" s="20" t="s">
        <v>21</v>
      </c>
      <c r="E35" s="26" t="s">
        <v>516</v>
      </c>
      <c r="F35" s="33" t="str">
        <f t="shared" si="2"/>
        <v>ENVIRONMENTAL ART</v>
      </c>
      <c r="G35" s="9" t="s">
        <v>1</v>
      </c>
      <c r="H35" s="9" t="s">
        <v>0</v>
      </c>
      <c r="I35" s="29" t="s">
        <v>358</v>
      </c>
      <c r="J35" t="str">
        <f t="shared" si="3"/>
        <v>http://web.uvic.ca/calendar2018-09/CDs/AHVS/310D.html</v>
      </c>
      <c r="L35" s="24"/>
    </row>
    <row r="36" spans="1:12" x14ac:dyDescent="0.25">
      <c r="A36" t="str">
        <f t="shared" si="0"/>
        <v>AHVS</v>
      </c>
      <c r="B36" t="str">
        <f t="shared" si="4"/>
        <v>310F</v>
      </c>
      <c r="C36" s="35" t="s">
        <v>21</v>
      </c>
      <c r="D36" s="20" t="s">
        <v>21</v>
      </c>
      <c r="E36" s="26" t="s">
        <v>811</v>
      </c>
      <c r="F36" s="33" t="str">
        <f t="shared" si="2"/>
        <v xml:space="preserve">MODERN AND CONTEMPORARY DESIGN </v>
      </c>
      <c r="G36" s="9" t="s">
        <v>4</v>
      </c>
      <c r="H36" s="9" t="s">
        <v>0</v>
      </c>
      <c r="I36" s="29" t="s">
        <v>379</v>
      </c>
      <c r="J36" t="str">
        <f t="shared" si="3"/>
        <v>http://web.uvic.ca/calendar2018-09/CDs/AHVS/310F.html</v>
      </c>
      <c r="L36" s="22"/>
    </row>
    <row r="37" spans="1:12" x14ac:dyDescent="0.25">
      <c r="A37" t="str">
        <f t="shared" si="0"/>
        <v>AHVS</v>
      </c>
      <c r="B37" t="str">
        <f t="shared" si="4"/>
        <v>383A</v>
      </c>
      <c r="C37" s="35" t="s">
        <v>21</v>
      </c>
      <c r="D37" s="20" t="s">
        <v>21</v>
      </c>
      <c r="E37" s="26" t="s">
        <v>812</v>
      </c>
      <c r="F37" s="33" t="str">
        <f t="shared" si="2"/>
        <v xml:space="preserve">ARTS AND INDIGENOUS WAYS OF KNOWING </v>
      </c>
      <c r="G37" s="9" t="s">
        <v>4</v>
      </c>
      <c r="H37" s="9" t="s">
        <v>0</v>
      </c>
      <c r="I37" s="29" t="s">
        <v>380</v>
      </c>
      <c r="J37" t="str">
        <f t="shared" si="3"/>
        <v>http://web.uvic.ca/calendar2018-09/CDs/AHVS/383A.html</v>
      </c>
      <c r="L37" s="22"/>
    </row>
    <row r="38" spans="1:12" ht="15" customHeight="1" x14ac:dyDescent="0.25">
      <c r="A38" t="str">
        <f t="shared" si="0"/>
        <v>AHVS</v>
      </c>
      <c r="B38" t="str">
        <f>RIGHT(E38,3)</f>
        <v>384</v>
      </c>
      <c r="C38" s="35" t="s">
        <v>21</v>
      </c>
      <c r="D38" s="20" t="s">
        <v>21</v>
      </c>
      <c r="E38" s="26" t="s">
        <v>808</v>
      </c>
      <c r="F38" s="33" t="str">
        <f t="shared" si="2"/>
        <v>NORTHWEST COAST INDIGENOUS ARTS AND COLONIZATION</v>
      </c>
      <c r="G38" s="9" t="s">
        <v>1</v>
      </c>
      <c r="H38" s="9" t="s">
        <v>0</v>
      </c>
      <c r="I38" s="29" t="s">
        <v>357</v>
      </c>
      <c r="J38" t="str">
        <f t="shared" si="3"/>
        <v>http://web.uvic.ca/calendar2018-09/CDs/AHVS/384.html</v>
      </c>
      <c r="L38" s="24"/>
    </row>
    <row r="39" spans="1:12" ht="15" customHeight="1" x14ac:dyDescent="0.25">
      <c r="A39" t="str">
        <f t="shared" si="0"/>
        <v>AHVS</v>
      </c>
      <c r="B39" t="str">
        <f>RIGHT(E39,3)</f>
        <v>482</v>
      </c>
      <c r="C39" s="35" t="s">
        <v>21</v>
      </c>
      <c r="D39" s="20" t="s">
        <v>21</v>
      </c>
      <c r="E39" s="26" t="s">
        <v>809</v>
      </c>
      <c r="F39" s="33" t="str">
        <f t="shared" si="2"/>
        <v>SEMINAR IN INDIGENOUS ARTS</v>
      </c>
      <c r="G39" s="9" t="s">
        <v>1</v>
      </c>
      <c r="H39" s="9" t="s">
        <v>0</v>
      </c>
      <c r="I39" s="29" t="s">
        <v>356</v>
      </c>
      <c r="J39" t="str">
        <f t="shared" si="3"/>
        <v>http://web.uvic.ca/calendar2018-09/CDs/AHVS/482.html</v>
      </c>
      <c r="L39" s="22"/>
    </row>
    <row r="40" spans="1:12" ht="15" customHeight="1" x14ac:dyDescent="0.25">
      <c r="A40" t="str">
        <f t="shared" si="0"/>
        <v>AHVS</v>
      </c>
      <c r="B40" t="str">
        <f t="shared" si="4"/>
        <v>487A</v>
      </c>
      <c r="C40" s="35" t="s">
        <v>21</v>
      </c>
      <c r="D40" s="20" t="s">
        <v>21</v>
      </c>
      <c r="E40" s="26" t="s">
        <v>813</v>
      </c>
      <c r="F40" s="33" t="str">
        <f t="shared" si="2"/>
        <v>HERITAGE RESOURCE MANAGEMENT</v>
      </c>
      <c r="G40" s="9" t="s">
        <v>4</v>
      </c>
      <c r="H40" s="9" t="s">
        <v>0</v>
      </c>
      <c r="I40" s="29" t="s">
        <v>381</v>
      </c>
      <c r="J40" t="str">
        <f t="shared" si="3"/>
        <v>http://web.uvic.ca/calendar2018-09/CDs/AHVS/487A.html</v>
      </c>
      <c r="L40" s="24"/>
    </row>
    <row r="41" spans="1:12" ht="15" customHeight="1" x14ac:dyDescent="0.25">
      <c r="A41" t="str">
        <f t="shared" si="0"/>
        <v>AHVS</v>
      </c>
      <c r="B41" t="str">
        <f t="shared" si="4"/>
        <v>488A</v>
      </c>
      <c r="C41" s="35" t="s">
        <v>21</v>
      </c>
      <c r="D41" s="20" t="s">
        <v>21</v>
      </c>
      <c r="E41" s="26" t="s">
        <v>814</v>
      </c>
      <c r="F41" s="33" t="str">
        <f t="shared" si="2"/>
        <v xml:space="preserve">MANAGING CULTURAL ORGANIZATIONS </v>
      </c>
      <c r="G41" s="9" t="s">
        <v>1</v>
      </c>
      <c r="H41" s="9" t="s">
        <v>0</v>
      </c>
      <c r="I41" s="29" t="s">
        <v>382</v>
      </c>
      <c r="J41" t="str">
        <f t="shared" si="3"/>
        <v>http://web.uvic.ca/calendar2018-09/CDs/AHVS/488A.html</v>
      </c>
      <c r="L41" s="22"/>
    </row>
    <row r="42" spans="1:12" ht="15" customHeight="1" x14ac:dyDescent="0.25">
      <c r="A42" t="str">
        <f t="shared" si="0"/>
        <v>AHVS</v>
      </c>
      <c r="B42" t="str">
        <f t="shared" si="4"/>
        <v>488P</v>
      </c>
      <c r="C42" s="35" t="s">
        <v>21</v>
      </c>
      <c r="D42" s="20" t="s">
        <v>21</v>
      </c>
      <c r="E42" s="26" t="s">
        <v>815</v>
      </c>
      <c r="F42" s="33" t="str">
        <f t="shared" si="2"/>
        <v xml:space="preserve">HUMAN RESOURCE MANAGEMENT IN CULTURAL ORGANIZATIONS </v>
      </c>
      <c r="G42" s="9" t="s">
        <v>1</v>
      </c>
      <c r="H42" s="9" t="s">
        <v>0</v>
      </c>
      <c r="I42" s="29" t="s">
        <v>383</v>
      </c>
      <c r="J42" t="str">
        <f t="shared" si="3"/>
        <v>http://web.uvic.ca/calendar2018-09/CDs/AHVS/488P.html</v>
      </c>
      <c r="L42" s="24"/>
    </row>
    <row r="43" spans="1:12" ht="15" customHeight="1" x14ac:dyDescent="0.25">
      <c r="A43" t="str">
        <f t="shared" si="0"/>
        <v>AHVS</v>
      </c>
      <c r="B43" t="str">
        <f t="shared" si="4"/>
        <v>488S</v>
      </c>
      <c r="C43" s="35" t="s">
        <v>21</v>
      </c>
      <c r="D43" s="20" t="s">
        <v>21</v>
      </c>
      <c r="E43" s="26" t="s">
        <v>810</v>
      </c>
      <c r="F43" s="33" t="str">
        <f t="shared" si="2"/>
        <v>BUILDING COMMUNITY RELATIONSHIPS</v>
      </c>
      <c r="G43" s="9" t="s">
        <v>1</v>
      </c>
      <c r="H43" s="9" t="s">
        <v>0</v>
      </c>
      <c r="I43" s="29" t="s">
        <v>355</v>
      </c>
      <c r="J43" t="str">
        <f t="shared" si="3"/>
        <v>http://web.uvic.ca/calendar2018-09/CDs/AHVS/488S.html</v>
      </c>
      <c r="L43" s="24"/>
    </row>
    <row r="44" spans="1:12" ht="15" customHeight="1" x14ac:dyDescent="0.25">
      <c r="A44" t="str">
        <f t="shared" si="0"/>
        <v>AHVS</v>
      </c>
      <c r="B44" t="str">
        <f t="shared" si="4"/>
        <v>489A</v>
      </c>
      <c r="C44" s="35" t="s">
        <v>21</v>
      </c>
      <c r="D44" s="20" t="s">
        <v>21</v>
      </c>
      <c r="E44" s="26" t="s">
        <v>816</v>
      </c>
      <c r="F44" s="33" t="str">
        <f t="shared" si="2"/>
        <v>HERITAGE AREA CONSERVATION</v>
      </c>
      <c r="G44" s="9" t="s">
        <v>1</v>
      </c>
      <c r="H44" s="9" t="s">
        <v>0</v>
      </c>
      <c r="I44" s="29" t="s">
        <v>384</v>
      </c>
      <c r="J44" t="str">
        <f t="shared" si="3"/>
        <v>http://web.uvic.ca/calendar2018-09/CDs/AHVS/489A.html</v>
      </c>
      <c r="L44" s="24"/>
    </row>
    <row r="45" spans="1:12" ht="15" customHeight="1" x14ac:dyDescent="0.25">
      <c r="A45" t="str">
        <f t="shared" si="0"/>
        <v>AHVS</v>
      </c>
      <c r="B45" t="str">
        <f t="shared" si="4"/>
        <v>489C</v>
      </c>
      <c r="C45" s="35" t="s">
        <v>21</v>
      </c>
      <c r="D45" s="20" t="s">
        <v>21</v>
      </c>
      <c r="E45" s="26" t="s">
        <v>817</v>
      </c>
      <c r="F45" s="33" t="str">
        <f t="shared" si="2"/>
        <v>DETERMINING SIGNIFICANCE OF HERITAGE RESOURCES</v>
      </c>
      <c r="G45" s="9" t="s">
        <v>1</v>
      </c>
      <c r="H45" s="9" t="s">
        <v>0</v>
      </c>
      <c r="I45" s="29" t="s">
        <v>385</v>
      </c>
      <c r="J45" t="str">
        <f t="shared" si="3"/>
        <v>http://web.uvic.ca/calendar2018-09/CDs/AHVS/489C.html</v>
      </c>
      <c r="L45" s="22"/>
    </row>
    <row r="46" spans="1:12" ht="15" customHeight="1" x14ac:dyDescent="0.25">
      <c r="A46" t="str">
        <f t="shared" si="0"/>
        <v>AHVS</v>
      </c>
      <c r="B46" t="str">
        <f t="shared" si="4"/>
        <v>489G</v>
      </c>
      <c r="C46" s="35" t="s">
        <v>21</v>
      </c>
      <c r="D46" s="20" t="s">
        <v>21</v>
      </c>
      <c r="E46" s="26" t="s">
        <v>517</v>
      </c>
      <c r="F46" s="33" t="str">
        <f t="shared" si="2"/>
        <v>CULTURAL LANDSCAPES</v>
      </c>
      <c r="G46" s="9" t="s">
        <v>4</v>
      </c>
      <c r="H46" s="9" t="s">
        <v>0</v>
      </c>
      <c r="I46" s="29" t="s">
        <v>354</v>
      </c>
      <c r="J46" t="str">
        <f t="shared" si="3"/>
        <v>http://web.uvic.ca/calendar2018-09/CDs/AHVS/489G.html</v>
      </c>
      <c r="L46" s="24"/>
    </row>
    <row r="47" spans="1:12" x14ac:dyDescent="0.25">
      <c r="A47" t="str">
        <f t="shared" si="0"/>
        <v>AHVS</v>
      </c>
      <c r="B47" t="str">
        <f t="shared" si="4"/>
        <v>489H</v>
      </c>
      <c r="C47" s="35" t="s">
        <v>21</v>
      </c>
      <c r="D47" s="20" t="s">
        <v>21</v>
      </c>
      <c r="E47" s="26" t="s">
        <v>818</v>
      </c>
      <c r="F47" s="33" t="str">
        <f t="shared" si="2"/>
        <v>CULTURAL TOURISM</v>
      </c>
      <c r="G47" s="9" t="s">
        <v>4</v>
      </c>
      <c r="H47" s="9" t="s">
        <v>0</v>
      </c>
      <c r="I47" s="29" t="s">
        <v>386</v>
      </c>
      <c r="J47" t="str">
        <f t="shared" si="3"/>
        <v>http://web.uvic.ca/calendar2018-09/CDs/AHVS/489H.html</v>
      </c>
      <c r="L47" s="24"/>
    </row>
    <row r="48" spans="1:12" x14ac:dyDescent="0.25">
      <c r="A48" t="str">
        <f t="shared" si="0"/>
        <v>AHVS</v>
      </c>
      <c r="B48" t="str">
        <f t="shared" si="4"/>
        <v>489L</v>
      </c>
      <c r="C48" s="35" t="s">
        <v>21</v>
      </c>
      <c r="D48" s="20" t="s">
        <v>21</v>
      </c>
      <c r="E48" s="26" t="s">
        <v>819</v>
      </c>
      <c r="F48" s="33" t="str">
        <f t="shared" si="2"/>
        <v xml:space="preserve">HERITAGE CONSERVATION PLANNING </v>
      </c>
      <c r="G48" s="9" t="s">
        <v>4</v>
      </c>
      <c r="H48" s="9" t="s">
        <v>0</v>
      </c>
      <c r="I48" s="29" t="s">
        <v>387</v>
      </c>
      <c r="J48" t="str">
        <f t="shared" si="3"/>
        <v>http://web.uvic.ca/calendar2018-09/CDs/AHVS/489L.html</v>
      </c>
      <c r="L48" s="24"/>
    </row>
    <row r="49" spans="1:12" x14ac:dyDescent="0.25">
      <c r="A49" t="str">
        <f t="shared" si="0"/>
        <v>BCMB</v>
      </c>
      <c r="B49" t="str">
        <f>RIGHT(E49,3)</f>
        <v>502</v>
      </c>
      <c r="C49" s="34" t="s">
        <v>336</v>
      </c>
      <c r="D49" s="23" t="s">
        <v>336</v>
      </c>
      <c r="E49" s="26" t="s">
        <v>584</v>
      </c>
      <c r="F49" s="33" t="str">
        <f t="shared" si="2"/>
        <v>JOURNAL CLUB I</v>
      </c>
      <c r="G49" s="9" t="s">
        <v>1</v>
      </c>
      <c r="H49" s="9" t="s">
        <v>3</v>
      </c>
      <c r="I49" s="17" t="s">
        <v>741</v>
      </c>
      <c r="J49" t="str">
        <f t="shared" si="3"/>
        <v>http://web.uvic.ca/calendar2018-09/CDs/BCMB/502.html</v>
      </c>
      <c r="L49" s="24"/>
    </row>
    <row r="50" spans="1:12" x14ac:dyDescent="0.25">
      <c r="A50" t="str">
        <f t="shared" si="0"/>
        <v>BCMB</v>
      </c>
      <c r="B50" t="str">
        <f t="shared" ref="B50:B51" si="6">RIGHT(E50,3)</f>
        <v>602</v>
      </c>
      <c r="C50" s="34" t="s">
        <v>336</v>
      </c>
      <c r="D50" s="23" t="s">
        <v>336</v>
      </c>
      <c r="E50" s="26" t="s">
        <v>585</v>
      </c>
      <c r="F50" s="33" t="str">
        <f t="shared" si="2"/>
        <v>JOURNAL CLUB II</v>
      </c>
      <c r="G50" s="9" t="s">
        <v>1</v>
      </c>
      <c r="H50" s="9" t="s">
        <v>3</v>
      </c>
      <c r="I50" s="17" t="s">
        <v>742</v>
      </c>
      <c r="J50" t="str">
        <f t="shared" si="3"/>
        <v>http://web.uvic.ca/calendar2018-09/CDs/BCMB/602.html</v>
      </c>
      <c r="L50" s="22"/>
    </row>
    <row r="51" spans="1:12" x14ac:dyDescent="0.25">
      <c r="A51" t="str">
        <f t="shared" si="0"/>
        <v>BIOC</v>
      </c>
      <c r="B51" t="str">
        <f t="shared" si="6"/>
        <v>102</v>
      </c>
      <c r="C51" s="35" t="s">
        <v>336</v>
      </c>
      <c r="D51" s="20" t="s">
        <v>777</v>
      </c>
      <c r="E51" s="26" t="s">
        <v>820</v>
      </c>
      <c r="F51" s="33" t="str">
        <f t="shared" si="2"/>
        <v>BIOCHEMISTRY AND HUMAN HEALTH</v>
      </c>
      <c r="G51" s="9" t="s">
        <v>1</v>
      </c>
      <c r="H51" s="9" t="s">
        <v>0</v>
      </c>
      <c r="I51" s="29" t="s">
        <v>335</v>
      </c>
      <c r="J51" t="str">
        <f t="shared" si="3"/>
        <v>http://web.uvic.ca/calendar2018-09/CDs/BIOC/102.html</v>
      </c>
    </row>
    <row r="52" spans="1:12" x14ac:dyDescent="0.25">
      <c r="A52" t="str">
        <f t="shared" si="0"/>
        <v>BIOL</v>
      </c>
      <c r="B52" t="str">
        <f t="shared" si="4"/>
        <v>150A</v>
      </c>
      <c r="C52" s="35" t="s">
        <v>54</v>
      </c>
      <c r="D52" s="20" t="s">
        <v>54</v>
      </c>
      <c r="E52" s="26" t="s">
        <v>821</v>
      </c>
      <c r="F52" s="33" t="str">
        <f t="shared" si="2"/>
        <v>MODERN BIOLOGY</v>
      </c>
      <c r="G52" s="9" t="s">
        <v>1</v>
      </c>
      <c r="H52" s="9" t="s">
        <v>0</v>
      </c>
      <c r="I52" s="29" t="s">
        <v>334</v>
      </c>
      <c r="J52" t="str">
        <f t="shared" si="3"/>
        <v>http://web.uvic.ca/calendar2018-09/CDs/BIOL/150A.html</v>
      </c>
    </row>
    <row r="53" spans="1:12" x14ac:dyDescent="0.25">
      <c r="A53" t="str">
        <f t="shared" si="0"/>
        <v>BIOL</v>
      </c>
      <c r="B53" t="str">
        <f>RIGHT(E53,3)</f>
        <v>215</v>
      </c>
      <c r="C53" s="35" t="s">
        <v>54</v>
      </c>
      <c r="D53" s="20" t="s">
        <v>54</v>
      </c>
      <c r="E53" s="26" t="s">
        <v>822</v>
      </c>
      <c r="F53" s="33" t="str">
        <f t="shared" si="2"/>
        <v>PRINCIPLES OF ECOLOGY</v>
      </c>
      <c r="G53" s="9" t="s">
        <v>4</v>
      </c>
      <c r="H53" s="9" t="s">
        <v>0</v>
      </c>
      <c r="I53" s="29" t="s">
        <v>333</v>
      </c>
      <c r="J53" t="str">
        <f t="shared" si="3"/>
        <v>http://web.uvic.ca/calendar2018-09/CDs/BIOL/215.html</v>
      </c>
    </row>
    <row r="54" spans="1:12" x14ac:dyDescent="0.25">
      <c r="A54" t="str">
        <f t="shared" si="0"/>
        <v>BIOL</v>
      </c>
      <c r="B54" t="str">
        <f t="shared" ref="B54:B60" si="7">RIGHT(E54,3)</f>
        <v>311</v>
      </c>
      <c r="C54" s="35" t="s">
        <v>54</v>
      </c>
      <c r="D54" s="20" t="s">
        <v>54</v>
      </c>
      <c r="E54" s="26" t="s">
        <v>823</v>
      </c>
      <c r="F54" s="33" t="str">
        <f t="shared" si="2"/>
        <v>BIOLOGICAL OCEANOGRAPHY</v>
      </c>
      <c r="G54" s="9" t="s">
        <v>4</v>
      </c>
      <c r="H54" s="9" t="s">
        <v>0</v>
      </c>
      <c r="I54" s="29" t="s">
        <v>241</v>
      </c>
      <c r="J54" t="str">
        <f t="shared" si="3"/>
        <v>http://web.uvic.ca/calendar2018-09/CDs/BIOL/311.html</v>
      </c>
    </row>
    <row r="55" spans="1:12" x14ac:dyDescent="0.25">
      <c r="A55" t="str">
        <f t="shared" si="0"/>
        <v>BIOL</v>
      </c>
      <c r="B55" t="str">
        <f t="shared" si="7"/>
        <v>319</v>
      </c>
      <c r="C55" s="35" t="s">
        <v>54</v>
      </c>
      <c r="D55" s="20" t="s">
        <v>54</v>
      </c>
      <c r="E55" s="26" t="s">
        <v>824</v>
      </c>
      <c r="F55" s="33" t="str">
        <f t="shared" si="2"/>
        <v>MARINE ECOLOGY</v>
      </c>
      <c r="G55" s="9" t="s">
        <v>4</v>
      </c>
      <c r="H55" s="9" t="s">
        <v>0</v>
      </c>
      <c r="I55" s="29" t="s">
        <v>59</v>
      </c>
      <c r="J55" t="str">
        <f t="shared" si="3"/>
        <v>http://web.uvic.ca/calendar2018-09/CDs/BIOL/319.html</v>
      </c>
    </row>
    <row r="56" spans="1:12" x14ac:dyDescent="0.25">
      <c r="A56" t="str">
        <f t="shared" si="0"/>
        <v>BIOL</v>
      </c>
      <c r="B56" t="str">
        <f t="shared" si="7"/>
        <v>329</v>
      </c>
      <c r="C56" s="35" t="s">
        <v>54</v>
      </c>
      <c r="D56" s="20" t="s">
        <v>54</v>
      </c>
      <c r="E56" s="26" t="s">
        <v>825</v>
      </c>
      <c r="F56" s="33" t="str">
        <f t="shared" si="2"/>
        <v>BIOLOGY OF VERTEBRATES OF BC</v>
      </c>
      <c r="G56" s="9" t="s">
        <v>4</v>
      </c>
      <c r="H56" s="9" t="s">
        <v>0</v>
      </c>
      <c r="I56" s="29" t="s">
        <v>332</v>
      </c>
      <c r="J56" t="str">
        <f t="shared" si="3"/>
        <v>http://web.uvic.ca/calendar2018-09/CDs/BIOL/329.html</v>
      </c>
    </row>
    <row r="57" spans="1:12" x14ac:dyDescent="0.25">
      <c r="A57" t="str">
        <f t="shared" si="0"/>
        <v>BIOL</v>
      </c>
      <c r="B57" t="str">
        <f t="shared" si="7"/>
        <v>334</v>
      </c>
      <c r="C57" s="35" t="s">
        <v>54</v>
      </c>
      <c r="D57" s="20" t="s">
        <v>54</v>
      </c>
      <c r="E57" s="26" t="s">
        <v>826</v>
      </c>
      <c r="F57" s="33" t="str">
        <f t="shared" si="2"/>
        <v>PLANTS AND PEOPLE</v>
      </c>
      <c r="G57" s="9" t="s">
        <v>4</v>
      </c>
      <c r="H57" s="9" t="s">
        <v>0</v>
      </c>
      <c r="I57" s="29" t="s">
        <v>331</v>
      </c>
      <c r="J57" t="str">
        <f t="shared" si="3"/>
        <v>http://web.uvic.ca/calendar2018-09/CDs/BIOL/334.html</v>
      </c>
    </row>
    <row r="58" spans="1:12" x14ac:dyDescent="0.25">
      <c r="A58" t="str">
        <f t="shared" si="0"/>
        <v>BIOL</v>
      </c>
      <c r="B58" t="str">
        <f t="shared" si="7"/>
        <v>346</v>
      </c>
      <c r="C58" s="35" t="s">
        <v>54</v>
      </c>
      <c r="D58" s="20" t="s">
        <v>54</v>
      </c>
      <c r="E58" s="26" t="s">
        <v>827</v>
      </c>
      <c r="F58" s="33" t="str">
        <f t="shared" si="2"/>
        <v>FRESHWATER ECOSYSTEMS</v>
      </c>
      <c r="G58" s="9" t="s">
        <v>4</v>
      </c>
      <c r="H58" s="9" t="s">
        <v>0</v>
      </c>
      <c r="I58" s="29" t="s">
        <v>330</v>
      </c>
      <c r="J58" t="str">
        <f t="shared" si="3"/>
        <v>http://web.uvic.ca/calendar2018-09/CDs/BIOL/346.html</v>
      </c>
    </row>
    <row r="59" spans="1:12" x14ac:dyDescent="0.25">
      <c r="A59" t="str">
        <f t="shared" si="0"/>
        <v>BIOL</v>
      </c>
      <c r="B59" t="str">
        <f t="shared" si="7"/>
        <v>351</v>
      </c>
      <c r="C59" s="34" t="s">
        <v>54</v>
      </c>
      <c r="D59" s="23" t="s">
        <v>54</v>
      </c>
      <c r="E59" s="26" t="s">
        <v>521</v>
      </c>
      <c r="F59" s="33" t="str">
        <f t="shared" si="2"/>
        <v>THE BIOLOGY BEHIND THE NEWS</v>
      </c>
      <c r="G59" s="9" t="s">
        <v>1</v>
      </c>
      <c r="H59" s="9" t="s">
        <v>0</v>
      </c>
      <c r="I59" s="17" t="s">
        <v>616</v>
      </c>
      <c r="J59" t="str">
        <f t="shared" si="3"/>
        <v>http://web.uvic.ca/calendar2018-09/CDs/BIOL/351.html</v>
      </c>
    </row>
    <row r="60" spans="1:12" x14ac:dyDescent="0.25">
      <c r="A60" t="str">
        <f t="shared" si="0"/>
        <v>BIOL</v>
      </c>
      <c r="B60" t="str">
        <f t="shared" si="7"/>
        <v>370</v>
      </c>
      <c r="C60" s="35" t="s">
        <v>54</v>
      </c>
      <c r="D60" s="20" t="s">
        <v>54</v>
      </c>
      <c r="E60" s="26" t="s">
        <v>828</v>
      </c>
      <c r="F60" s="33" t="str">
        <f t="shared" si="2"/>
        <v>CONSERVATION BIOLOGY</v>
      </c>
      <c r="G60" s="9" t="s">
        <v>4</v>
      </c>
      <c r="H60" s="9" t="s">
        <v>0</v>
      </c>
      <c r="I60" s="29" t="s">
        <v>198</v>
      </c>
      <c r="J60" t="str">
        <f t="shared" si="3"/>
        <v>http://web.uvic.ca/calendar2018-09/CDs/BIOL/370.html</v>
      </c>
    </row>
    <row r="61" spans="1:12" x14ac:dyDescent="0.25">
      <c r="A61" t="str">
        <f t="shared" si="0"/>
        <v>BIOL</v>
      </c>
      <c r="B61" t="str">
        <f t="shared" si="4"/>
        <v>415C</v>
      </c>
      <c r="C61" s="35" t="s">
        <v>54</v>
      </c>
      <c r="D61" s="20" t="s">
        <v>54</v>
      </c>
      <c r="E61" s="26" t="s">
        <v>588</v>
      </c>
      <c r="F61" s="33" t="str">
        <f t="shared" si="2"/>
        <v>MYCOLOGY</v>
      </c>
      <c r="G61" s="9" t="s">
        <v>4</v>
      </c>
      <c r="H61" s="9" t="s">
        <v>0</v>
      </c>
      <c r="I61" s="29" t="s">
        <v>329</v>
      </c>
      <c r="J61" t="str">
        <f t="shared" si="3"/>
        <v>http://web.uvic.ca/calendar2018-09/CDs/BIOL/415C.html</v>
      </c>
    </row>
    <row r="62" spans="1:12" x14ac:dyDescent="0.25">
      <c r="A62" t="str">
        <f t="shared" si="0"/>
        <v>BIOL</v>
      </c>
      <c r="B62" t="str">
        <f>RIGHT(E62,3)</f>
        <v>418</v>
      </c>
      <c r="C62" s="35" t="s">
        <v>54</v>
      </c>
      <c r="D62" s="20" t="s">
        <v>54</v>
      </c>
      <c r="E62" s="26" t="s">
        <v>829</v>
      </c>
      <c r="F62" s="33" t="str">
        <f t="shared" si="2"/>
        <v>FOREST ECOLOGY</v>
      </c>
      <c r="G62" s="9" t="s">
        <v>4</v>
      </c>
      <c r="H62" s="9" t="s">
        <v>0</v>
      </c>
      <c r="I62" s="29" t="s">
        <v>158</v>
      </c>
      <c r="J62" t="str">
        <f t="shared" si="3"/>
        <v>http://web.uvic.ca/calendar2018-09/CDs/BIOL/418.html</v>
      </c>
    </row>
    <row r="63" spans="1:12" x14ac:dyDescent="0.25">
      <c r="A63" t="str">
        <f t="shared" si="0"/>
        <v>BIOL</v>
      </c>
      <c r="B63" t="str">
        <f t="shared" ref="B63:B77" si="8">RIGHT(E63,3)</f>
        <v>438</v>
      </c>
      <c r="C63" s="35" t="s">
        <v>54</v>
      </c>
      <c r="D63" s="20" t="s">
        <v>54</v>
      </c>
      <c r="E63" s="26" t="s">
        <v>830</v>
      </c>
      <c r="F63" s="33" t="str">
        <f t="shared" si="2"/>
        <v>ECOLOGY OF PROKARYOTES</v>
      </c>
      <c r="G63" s="9" t="s">
        <v>4</v>
      </c>
      <c r="H63" s="9" t="s">
        <v>0</v>
      </c>
      <c r="I63" s="29" t="s">
        <v>328</v>
      </c>
      <c r="J63" t="str">
        <f t="shared" si="3"/>
        <v>http://web.uvic.ca/calendar2018-09/CDs/BIOL/438.html</v>
      </c>
    </row>
    <row r="64" spans="1:12" x14ac:dyDescent="0.25">
      <c r="A64" t="str">
        <f t="shared" si="0"/>
        <v>BIOL</v>
      </c>
      <c r="B64" t="str">
        <f t="shared" si="8"/>
        <v>446</v>
      </c>
      <c r="C64" s="35" t="s">
        <v>54</v>
      </c>
      <c r="D64" s="20" t="s">
        <v>54</v>
      </c>
      <c r="E64" s="26" t="s">
        <v>831</v>
      </c>
      <c r="F64" s="33" t="str">
        <f t="shared" si="2"/>
        <v>ADVANCED AQUATIC ECOLOGY</v>
      </c>
      <c r="G64" s="9" t="s">
        <v>4</v>
      </c>
      <c r="H64" s="9" t="s">
        <v>0</v>
      </c>
      <c r="I64" s="29" t="s">
        <v>327</v>
      </c>
      <c r="J64" t="str">
        <f t="shared" si="3"/>
        <v>http://web.uvic.ca/calendar2018-09/CDs/BIOL/446.html</v>
      </c>
    </row>
    <row r="65" spans="1:10" x14ac:dyDescent="0.25">
      <c r="A65" t="str">
        <f t="shared" si="0"/>
        <v>BIOL</v>
      </c>
      <c r="B65" t="str">
        <f t="shared" si="8"/>
        <v>461</v>
      </c>
      <c r="C65" s="35" t="s">
        <v>54</v>
      </c>
      <c r="D65" s="20" t="s">
        <v>54</v>
      </c>
      <c r="E65" s="26" t="s">
        <v>832</v>
      </c>
      <c r="F65" s="33" t="str">
        <f t="shared" si="2"/>
        <v>FISHERIES ECOLOGY AND MANAGEMENT</v>
      </c>
      <c r="G65" s="9" t="s">
        <v>4</v>
      </c>
      <c r="H65" s="9" t="s">
        <v>0</v>
      </c>
      <c r="I65" s="29" t="s">
        <v>324</v>
      </c>
      <c r="J65" t="str">
        <f t="shared" si="3"/>
        <v>http://web.uvic.ca/calendar2018-09/CDs/BIOL/461.html</v>
      </c>
    </row>
    <row r="66" spans="1:10" x14ac:dyDescent="0.25">
      <c r="A66" t="str">
        <f t="shared" si="0"/>
        <v>BIOL</v>
      </c>
      <c r="B66" t="str">
        <f t="shared" si="8"/>
        <v>462</v>
      </c>
      <c r="C66" s="35" t="s">
        <v>54</v>
      </c>
      <c r="D66" s="20" t="s">
        <v>54</v>
      </c>
      <c r="E66" s="26" t="s">
        <v>677</v>
      </c>
      <c r="F66" s="33" t="str">
        <f t="shared" si="2"/>
        <v>COMMUNITY AND ECOSYSTM ECOLOGY</v>
      </c>
      <c r="G66" s="9" t="s">
        <v>4</v>
      </c>
      <c r="H66" s="9" t="s">
        <v>0</v>
      </c>
      <c r="I66" s="29" t="s">
        <v>326</v>
      </c>
      <c r="J66" t="str">
        <f t="shared" si="3"/>
        <v>http://web.uvic.ca/calendar2018-09/CDs/BIOL/462.html</v>
      </c>
    </row>
    <row r="67" spans="1:10" x14ac:dyDescent="0.25">
      <c r="A67" t="str">
        <f t="shared" si="0"/>
        <v>BIOL</v>
      </c>
      <c r="B67" t="str">
        <f t="shared" si="8"/>
        <v>466</v>
      </c>
      <c r="C67" s="34" t="s">
        <v>54</v>
      </c>
      <c r="D67" s="23" t="s">
        <v>54</v>
      </c>
      <c r="E67" s="26" t="s">
        <v>678</v>
      </c>
      <c r="F67" s="33" t="str">
        <f t="shared" si="2"/>
        <v>FRONTIERS IN MARINE BIOLOGY</v>
      </c>
      <c r="G67" s="9" t="s">
        <v>4</v>
      </c>
      <c r="H67" s="9" t="s">
        <v>0</v>
      </c>
      <c r="I67" s="17" t="s">
        <v>743</v>
      </c>
      <c r="J67" t="str">
        <f t="shared" si="3"/>
        <v>http://web.uvic.ca/calendar2018-09/CDs/BIOL/466.html</v>
      </c>
    </row>
    <row r="68" spans="1:10" x14ac:dyDescent="0.25">
      <c r="A68" t="str">
        <f t="shared" si="0"/>
        <v>BIOL</v>
      </c>
      <c r="B68" t="str">
        <f t="shared" si="8"/>
        <v>467</v>
      </c>
      <c r="C68" s="34" t="s">
        <v>54</v>
      </c>
      <c r="D68" s="23" t="s">
        <v>54</v>
      </c>
      <c r="E68" s="26" t="s">
        <v>587</v>
      </c>
      <c r="F68" s="33" t="str">
        <f t="shared" si="2"/>
        <v>NEURAL DEVELOPMENT</v>
      </c>
      <c r="G68" s="9" t="s">
        <v>1</v>
      </c>
      <c r="H68" s="9" t="s">
        <v>0</v>
      </c>
      <c r="I68" s="17" t="s">
        <v>744</v>
      </c>
      <c r="J68" t="str">
        <f t="shared" si="3"/>
        <v>http://web.uvic.ca/calendar2018-09/CDs/BIOL/467.html</v>
      </c>
    </row>
    <row r="69" spans="1:10" x14ac:dyDescent="0.25">
      <c r="A69" t="str">
        <f t="shared" si="0"/>
        <v>BIOL</v>
      </c>
      <c r="B69" t="str">
        <f t="shared" si="8"/>
        <v>468</v>
      </c>
      <c r="C69" s="34" t="s">
        <v>54</v>
      </c>
      <c r="D69" s="23" t="s">
        <v>54</v>
      </c>
      <c r="E69" s="26" t="s">
        <v>522</v>
      </c>
      <c r="F69" s="33" t="str">
        <f t="shared" si="2"/>
        <v>FOOD WEB ECOLOGY</v>
      </c>
      <c r="G69" s="9" t="s">
        <v>1</v>
      </c>
      <c r="H69" s="9" t="s">
        <v>0</v>
      </c>
      <c r="I69" s="17" t="s">
        <v>617</v>
      </c>
      <c r="J69" t="str">
        <f t="shared" si="3"/>
        <v>http://web.uvic.ca/calendar2018-09/CDs/BIOL/468.html</v>
      </c>
    </row>
    <row r="70" spans="1:10" x14ac:dyDescent="0.25">
      <c r="A70" t="str">
        <f t="shared" si="0"/>
        <v>BIOL</v>
      </c>
      <c r="B70" t="str">
        <f t="shared" si="8"/>
        <v>492</v>
      </c>
      <c r="C70" s="35" t="s">
        <v>54</v>
      </c>
      <c r="D70" s="20" t="s">
        <v>54</v>
      </c>
      <c r="E70" s="26" t="s">
        <v>833</v>
      </c>
      <c r="F70" s="33" t="str">
        <f t="shared" si="2"/>
        <v>MALAYSIA TROPICL FIELD ECOLOGY</v>
      </c>
      <c r="G70" s="9" t="s">
        <v>4</v>
      </c>
      <c r="H70" s="9" t="s">
        <v>0</v>
      </c>
      <c r="I70" s="29" t="s">
        <v>325</v>
      </c>
      <c r="J70" t="str">
        <f t="shared" si="3"/>
        <v>http://web.uvic.ca/calendar2018-09/CDs/BIOL/492.html</v>
      </c>
    </row>
    <row r="71" spans="1:10" x14ac:dyDescent="0.25">
      <c r="A71" t="str">
        <f t="shared" si="0"/>
        <v>BIOL</v>
      </c>
      <c r="B71" t="str">
        <f t="shared" si="8"/>
        <v>516</v>
      </c>
      <c r="C71" s="34" t="s">
        <v>54</v>
      </c>
      <c r="D71" s="23" t="s">
        <v>54</v>
      </c>
      <c r="E71" s="26" t="s">
        <v>544</v>
      </c>
      <c r="F71" s="33" t="str">
        <f t="shared" si="2"/>
        <v>NEUROETHOLOGY</v>
      </c>
      <c r="G71" s="9" t="s">
        <v>1</v>
      </c>
      <c r="H71" s="9" t="s">
        <v>3</v>
      </c>
      <c r="I71" s="17" t="s">
        <v>631</v>
      </c>
      <c r="J71" t="str">
        <f t="shared" si="3"/>
        <v>http://web.uvic.ca/calendar2018-09/CDs/BIOL/516.html</v>
      </c>
    </row>
    <row r="72" spans="1:10" x14ac:dyDescent="0.25">
      <c r="A72" t="str">
        <f t="shared" si="0"/>
        <v>BIOL</v>
      </c>
      <c r="B72" t="str">
        <f t="shared" si="8"/>
        <v>532</v>
      </c>
      <c r="C72" s="34" t="s">
        <v>54</v>
      </c>
      <c r="D72" s="23" t="s">
        <v>54</v>
      </c>
      <c r="E72" s="26" t="s">
        <v>515</v>
      </c>
      <c r="F72" s="33" t="str">
        <f t="shared" si="2"/>
        <v>MOLECULAR ENDOCRINOLOGY ---  TOPICS IN ENDOCRINOLOGY</v>
      </c>
      <c r="G72" s="9" t="s">
        <v>1</v>
      </c>
      <c r="H72" s="9" t="s">
        <v>3</v>
      </c>
      <c r="I72" s="17" t="s">
        <v>745</v>
      </c>
      <c r="J72" t="str">
        <f t="shared" si="3"/>
        <v>http://web.uvic.ca/calendar2018-09/CDs/BIOL/532.html</v>
      </c>
    </row>
    <row r="73" spans="1:10" x14ac:dyDescent="0.25">
      <c r="A73" t="str">
        <f t="shared" si="0"/>
        <v>BIOL</v>
      </c>
      <c r="B73" t="str">
        <f t="shared" si="8"/>
        <v>557</v>
      </c>
      <c r="C73" s="34" t="s">
        <v>54</v>
      </c>
      <c r="D73" s="23" t="s">
        <v>54</v>
      </c>
      <c r="E73" s="26" t="s">
        <v>679</v>
      </c>
      <c r="F73" s="33" t="str">
        <f t="shared" si="2"/>
        <v>PALEOECOLOGY AND ENVIRONMENTAL CHANGE</v>
      </c>
      <c r="G73" s="9" t="s">
        <v>4</v>
      </c>
      <c r="H73" s="9" t="s">
        <v>3</v>
      </c>
      <c r="I73" s="17" t="s">
        <v>746</v>
      </c>
      <c r="J73" t="str">
        <f t="shared" si="3"/>
        <v>http://web.uvic.ca/calendar2018-09/CDs/BIOL/557.html</v>
      </c>
    </row>
    <row r="74" spans="1:10" x14ac:dyDescent="0.25">
      <c r="A74" t="str">
        <f t="shared" ref="A74:A95" si="9">LEFT(E74,4)</f>
        <v>BIOL</v>
      </c>
      <c r="B74" t="str">
        <f t="shared" si="8"/>
        <v>561</v>
      </c>
      <c r="C74" s="35" t="s">
        <v>54</v>
      </c>
      <c r="D74" s="20" t="s">
        <v>54</v>
      </c>
      <c r="E74" s="26" t="s">
        <v>834</v>
      </c>
      <c r="F74" s="33" t="str">
        <f t="shared" ref="F74:F137" si="10">HYPERLINK(J74,I74)</f>
        <v>FISHERIES ECOLOGY AND MANAGEMENT</v>
      </c>
      <c r="G74" s="9" t="s">
        <v>4</v>
      </c>
      <c r="H74" s="9" t="s">
        <v>3</v>
      </c>
      <c r="I74" s="29" t="s">
        <v>324</v>
      </c>
      <c r="J74" t="str">
        <f t="shared" si="3"/>
        <v>http://web.uvic.ca/calendar2018-09/CDs/BIOL/561.html</v>
      </c>
    </row>
    <row r="75" spans="1:10" x14ac:dyDescent="0.25">
      <c r="A75" t="str">
        <f t="shared" si="9"/>
        <v>BIOL</v>
      </c>
      <c r="B75" t="str">
        <f t="shared" si="8"/>
        <v>567</v>
      </c>
      <c r="C75" s="34" t="s">
        <v>54</v>
      </c>
      <c r="D75" s="23" t="s">
        <v>54</v>
      </c>
      <c r="E75" s="26" t="s">
        <v>586</v>
      </c>
      <c r="F75" s="33" t="str">
        <f t="shared" si="10"/>
        <v>NEURAL DEVELOPMENT</v>
      </c>
      <c r="G75" s="9" t="s">
        <v>1</v>
      </c>
      <c r="H75" s="9" t="s">
        <v>3</v>
      </c>
      <c r="I75" s="17" t="s">
        <v>744</v>
      </c>
      <c r="J75" t="str">
        <f t="shared" ref="J75:J138" si="11">"http://web.uvic.ca/calendar2018-09/CDs/"&amp;A75&amp;"/"&amp;B75&amp;".html"</f>
        <v>http://web.uvic.ca/calendar2018-09/CDs/BIOL/567.html</v>
      </c>
    </row>
    <row r="76" spans="1:10" x14ac:dyDescent="0.25">
      <c r="A76" t="str">
        <f t="shared" si="9"/>
        <v>FORB</v>
      </c>
      <c r="B76" t="str">
        <f t="shared" si="8"/>
        <v>527</v>
      </c>
      <c r="C76" s="35" t="s">
        <v>54</v>
      </c>
      <c r="D76" s="20" t="s">
        <v>778</v>
      </c>
      <c r="E76" s="26" t="s">
        <v>835</v>
      </c>
      <c r="F76" s="33" t="str">
        <f t="shared" si="10"/>
        <v>ADVANCED PLANT BIOCHEMISTRY AND BIOCHEMICAL ECOLOGY</v>
      </c>
      <c r="G76" s="9" t="s">
        <v>4</v>
      </c>
      <c r="H76" s="9" t="s">
        <v>3</v>
      </c>
      <c r="I76" s="29" t="s">
        <v>160</v>
      </c>
      <c r="J76" t="str">
        <f t="shared" si="11"/>
        <v>http://web.uvic.ca/calendar2018-09/CDs/FORB/527.html</v>
      </c>
    </row>
    <row r="77" spans="1:10" x14ac:dyDescent="0.25">
      <c r="A77" t="str">
        <f t="shared" si="9"/>
        <v>FORB</v>
      </c>
      <c r="B77" t="str">
        <f t="shared" si="8"/>
        <v>538</v>
      </c>
      <c r="C77" s="35" t="s">
        <v>54</v>
      </c>
      <c r="D77" s="20" t="s">
        <v>778</v>
      </c>
      <c r="E77" s="26" t="s">
        <v>836</v>
      </c>
      <c r="F77" s="33" t="str">
        <f t="shared" si="10"/>
        <v>NUTRIENT CYCLING AND PROKARYOTES</v>
      </c>
      <c r="G77" s="9" t="s">
        <v>4</v>
      </c>
      <c r="H77" s="9" t="s">
        <v>3</v>
      </c>
      <c r="I77" s="29" t="s">
        <v>159</v>
      </c>
      <c r="J77" t="str">
        <f t="shared" si="11"/>
        <v>http://web.uvic.ca/calendar2018-09/CDs/FORB/538.html</v>
      </c>
    </row>
    <row r="78" spans="1:10" x14ac:dyDescent="0.25">
      <c r="A78" t="str">
        <f t="shared" si="9"/>
        <v>FORB</v>
      </c>
      <c r="B78" t="str">
        <f t="shared" ref="B78:B119" si="12">RIGHT(E78,4)</f>
        <v>549E</v>
      </c>
      <c r="C78" s="35" t="s">
        <v>54</v>
      </c>
      <c r="D78" s="20" t="s">
        <v>778</v>
      </c>
      <c r="E78" s="26" t="s">
        <v>837</v>
      </c>
      <c r="F78" s="33" t="str">
        <f t="shared" si="10"/>
        <v>FOREST ECOLOGY</v>
      </c>
      <c r="G78" s="9" t="s">
        <v>4</v>
      </c>
      <c r="H78" s="9" t="s">
        <v>3</v>
      </c>
      <c r="I78" s="29" t="s">
        <v>158</v>
      </c>
      <c r="J78" t="str">
        <f t="shared" si="11"/>
        <v>http://web.uvic.ca/calendar2018-09/CDs/FORB/549E.html</v>
      </c>
    </row>
    <row r="79" spans="1:10" x14ac:dyDescent="0.25">
      <c r="A79" t="str">
        <f t="shared" si="9"/>
        <v>FORB</v>
      </c>
      <c r="B79" t="str">
        <f>RIGHT(E79,3)</f>
        <v>560</v>
      </c>
      <c r="C79" s="35" t="s">
        <v>54</v>
      </c>
      <c r="D79" s="20" t="s">
        <v>778</v>
      </c>
      <c r="E79" s="26" t="s">
        <v>838</v>
      </c>
      <c r="F79" s="33" t="str">
        <f t="shared" si="10"/>
        <v>FOREST BIOLOGY SEMINAR</v>
      </c>
      <c r="G79" s="9" t="s">
        <v>4</v>
      </c>
      <c r="H79" s="9" t="s">
        <v>3</v>
      </c>
      <c r="I79" s="29" t="s">
        <v>157</v>
      </c>
      <c r="J79" t="str">
        <f t="shared" si="11"/>
        <v>http://web.uvic.ca/calendar2018-09/CDs/FORB/560.html</v>
      </c>
    </row>
    <row r="80" spans="1:10" x14ac:dyDescent="0.25">
      <c r="A80" t="str">
        <f t="shared" si="9"/>
        <v>FORB</v>
      </c>
      <c r="B80" t="str">
        <f t="shared" ref="B80:B118" si="13">RIGHT(E80,3)</f>
        <v>570</v>
      </c>
      <c r="C80" s="35" t="s">
        <v>54</v>
      </c>
      <c r="D80" s="20" t="s">
        <v>778</v>
      </c>
      <c r="E80" s="26" t="s">
        <v>839</v>
      </c>
      <c r="F80" s="33" t="str">
        <f t="shared" si="10"/>
        <v>ADVANCED TOPICS IN FOREST BIOLOGY</v>
      </c>
      <c r="G80" s="9" t="s">
        <v>4</v>
      </c>
      <c r="H80" s="9" t="s">
        <v>3</v>
      </c>
      <c r="I80" s="29" t="s">
        <v>156</v>
      </c>
      <c r="J80" t="str">
        <f t="shared" si="11"/>
        <v>http://web.uvic.ca/calendar2018-09/CDs/FORB/570.html</v>
      </c>
    </row>
    <row r="81" spans="1:10" x14ac:dyDescent="0.25">
      <c r="A81" t="str">
        <f t="shared" si="9"/>
        <v>FORB</v>
      </c>
      <c r="B81" t="str">
        <f t="shared" si="13"/>
        <v>571</v>
      </c>
      <c r="C81" s="35" t="s">
        <v>54</v>
      </c>
      <c r="D81" s="20" t="s">
        <v>778</v>
      </c>
      <c r="E81" s="26" t="s">
        <v>840</v>
      </c>
      <c r="F81" s="33" t="str">
        <f t="shared" si="10"/>
        <v>FOREST BIOLOGY WORKSHOP</v>
      </c>
      <c r="G81" s="9" t="s">
        <v>4</v>
      </c>
      <c r="H81" s="9" t="s">
        <v>3</v>
      </c>
      <c r="I81" s="29" t="s">
        <v>155</v>
      </c>
      <c r="J81" t="str">
        <f t="shared" si="11"/>
        <v>http://web.uvic.ca/calendar2018-09/CDs/FORB/571.html</v>
      </c>
    </row>
    <row r="82" spans="1:10" x14ac:dyDescent="0.25">
      <c r="A82" t="str">
        <f t="shared" si="9"/>
        <v>MRNE</v>
      </c>
      <c r="B82" t="str">
        <f t="shared" si="13"/>
        <v>401</v>
      </c>
      <c r="C82" s="35" t="s">
        <v>54</v>
      </c>
      <c r="D82" s="20" t="s">
        <v>734</v>
      </c>
      <c r="E82" s="26" t="s">
        <v>841</v>
      </c>
      <c r="F82" s="33" t="str">
        <f t="shared" si="10"/>
        <v>SPECIAL TOPICS IN MARINE BIOLOGY</v>
      </c>
      <c r="G82" s="9" t="s">
        <v>4</v>
      </c>
      <c r="H82" s="9" t="s">
        <v>0</v>
      </c>
      <c r="I82" s="29" t="s">
        <v>65</v>
      </c>
      <c r="J82" t="str">
        <f t="shared" si="11"/>
        <v>http://web.uvic.ca/calendar2018-09/CDs/MRNE/401.html</v>
      </c>
    </row>
    <row r="83" spans="1:10" x14ac:dyDescent="0.25">
      <c r="A83" t="str">
        <f t="shared" si="9"/>
        <v>MRNE</v>
      </c>
      <c r="B83" t="str">
        <f t="shared" si="13"/>
        <v>410</v>
      </c>
      <c r="C83" s="35" t="s">
        <v>54</v>
      </c>
      <c r="D83" s="20" t="s">
        <v>734</v>
      </c>
      <c r="E83" s="26" t="s">
        <v>842</v>
      </c>
      <c r="F83" s="33" t="str">
        <f t="shared" si="10"/>
        <v>MARINE INVERTEBRATE ZOOLOGY</v>
      </c>
      <c r="G83" s="9" t="s">
        <v>4</v>
      </c>
      <c r="H83" s="9" t="s">
        <v>0</v>
      </c>
      <c r="I83" s="29" t="s">
        <v>64</v>
      </c>
      <c r="J83" t="str">
        <f t="shared" si="11"/>
        <v>http://web.uvic.ca/calendar2018-09/CDs/MRNE/410.html</v>
      </c>
    </row>
    <row r="84" spans="1:10" x14ac:dyDescent="0.25">
      <c r="A84" t="str">
        <f t="shared" si="9"/>
        <v>MRNE</v>
      </c>
      <c r="B84" t="str">
        <f t="shared" si="13"/>
        <v>412</v>
      </c>
      <c r="C84" s="35" t="s">
        <v>54</v>
      </c>
      <c r="D84" s="20" t="s">
        <v>734</v>
      </c>
      <c r="E84" s="26" t="s">
        <v>843</v>
      </c>
      <c r="F84" s="33" t="str">
        <f t="shared" si="10"/>
        <v>BIOLOGY OF MARINE FISHES</v>
      </c>
      <c r="G84" s="9" t="s">
        <v>4</v>
      </c>
      <c r="H84" s="9" t="s">
        <v>0</v>
      </c>
      <c r="I84" s="29" t="s">
        <v>63</v>
      </c>
      <c r="J84" t="str">
        <f t="shared" si="11"/>
        <v>http://web.uvic.ca/calendar2018-09/CDs/MRNE/412.html</v>
      </c>
    </row>
    <row r="85" spans="1:10" x14ac:dyDescent="0.25">
      <c r="A85" t="str">
        <f t="shared" si="9"/>
        <v>MRNE</v>
      </c>
      <c r="B85" t="str">
        <f t="shared" si="13"/>
        <v>415</v>
      </c>
      <c r="C85" s="35" t="s">
        <v>54</v>
      </c>
      <c r="D85" s="20" t="s">
        <v>734</v>
      </c>
      <c r="E85" s="26" t="s">
        <v>844</v>
      </c>
      <c r="F85" s="33" t="str">
        <f t="shared" si="10"/>
        <v>STRUCTURE AND FUNCTION IN ANIMALS</v>
      </c>
      <c r="G85" s="9" t="s">
        <v>1</v>
      </c>
      <c r="H85" s="9" t="s">
        <v>0</v>
      </c>
      <c r="I85" s="29" t="s">
        <v>62</v>
      </c>
      <c r="J85" t="str">
        <f t="shared" si="11"/>
        <v>http://web.uvic.ca/calendar2018-09/CDs/MRNE/415.html</v>
      </c>
    </row>
    <row r="86" spans="1:10" x14ac:dyDescent="0.25">
      <c r="A86" t="str">
        <f t="shared" si="9"/>
        <v>MRNE</v>
      </c>
      <c r="B86" t="str">
        <f t="shared" si="13"/>
        <v>420</v>
      </c>
      <c r="C86" s="35" t="s">
        <v>54</v>
      </c>
      <c r="D86" s="20" t="s">
        <v>734</v>
      </c>
      <c r="E86" s="26" t="s">
        <v>845</v>
      </c>
      <c r="F86" s="33" t="str">
        <f t="shared" si="10"/>
        <v>MARINE PHYCOLOGY</v>
      </c>
      <c r="G86" s="9" t="s">
        <v>1</v>
      </c>
      <c r="H86" s="9" t="s">
        <v>0</v>
      </c>
      <c r="I86" s="29" t="s">
        <v>61</v>
      </c>
      <c r="J86" t="str">
        <f t="shared" si="11"/>
        <v>http://web.uvic.ca/calendar2018-09/CDs/MRNE/420.html</v>
      </c>
    </row>
    <row r="87" spans="1:10" x14ac:dyDescent="0.25">
      <c r="A87" t="str">
        <f t="shared" si="9"/>
        <v>MRNE</v>
      </c>
      <c r="B87" t="str">
        <f t="shared" si="13"/>
        <v>425</v>
      </c>
      <c r="C87" s="35" t="s">
        <v>54</v>
      </c>
      <c r="D87" s="20" t="s">
        <v>734</v>
      </c>
      <c r="E87" s="26" t="s">
        <v>846</v>
      </c>
      <c r="F87" s="33" t="str">
        <f t="shared" si="10"/>
        <v>ECOLOGICAL ADAPTATION OF SEAWEEDS</v>
      </c>
      <c r="G87" s="9" t="s">
        <v>4</v>
      </c>
      <c r="H87" s="9" t="s">
        <v>0</v>
      </c>
      <c r="I87" s="29" t="s">
        <v>60</v>
      </c>
      <c r="J87" t="str">
        <f t="shared" si="11"/>
        <v>http://web.uvic.ca/calendar2018-09/CDs/MRNE/425.html</v>
      </c>
    </row>
    <row r="88" spans="1:10" x14ac:dyDescent="0.25">
      <c r="A88" t="str">
        <f t="shared" si="9"/>
        <v>MRNE</v>
      </c>
      <c r="B88" t="str">
        <f t="shared" si="13"/>
        <v>430</v>
      </c>
      <c r="C88" s="35" t="s">
        <v>54</v>
      </c>
      <c r="D88" s="20" t="s">
        <v>734</v>
      </c>
      <c r="E88" s="26" t="s">
        <v>847</v>
      </c>
      <c r="F88" s="33" t="str">
        <f t="shared" si="10"/>
        <v>MARINE ECOLOGY</v>
      </c>
      <c r="G88" s="9" t="s">
        <v>4</v>
      </c>
      <c r="H88" s="9" t="s">
        <v>0</v>
      </c>
      <c r="I88" s="29" t="s">
        <v>59</v>
      </c>
      <c r="J88" t="str">
        <f t="shared" si="11"/>
        <v>http://web.uvic.ca/calendar2018-09/CDs/MRNE/430.html</v>
      </c>
    </row>
    <row r="89" spans="1:10" x14ac:dyDescent="0.25">
      <c r="A89" t="str">
        <f t="shared" si="9"/>
        <v>MRNE</v>
      </c>
      <c r="B89" t="str">
        <f t="shared" si="13"/>
        <v>435</v>
      </c>
      <c r="C89" s="35" t="s">
        <v>54</v>
      </c>
      <c r="D89" s="20" t="s">
        <v>734</v>
      </c>
      <c r="E89" s="26" t="s">
        <v>848</v>
      </c>
      <c r="F89" s="33" t="str">
        <f t="shared" si="10"/>
        <v>INTRODUCTION TO BIOLOGICAL OCEANOGRAPHY</v>
      </c>
      <c r="G89" s="9" t="s">
        <v>4</v>
      </c>
      <c r="H89" s="9" t="s">
        <v>0</v>
      </c>
      <c r="I89" s="29" t="s">
        <v>58</v>
      </c>
      <c r="J89" t="str">
        <f t="shared" si="11"/>
        <v>http://web.uvic.ca/calendar2018-09/CDs/MRNE/435.html</v>
      </c>
    </row>
    <row r="90" spans="1:10" x14ac:dyDescent="0.25">
      <c r="A90" t="str">
        <f t="shared" si="9"/>
        <v>MRNE</v>
      </c>
      <c r="B90" t="str">
        <f t="shared" si="13"/>
        <v>436</v>
      </c>
      <c r="C90" s="35" t="s">
        <v>54</v>
      </c>
      <c r="D90" s="20" t="s">
        <v>734</v>
      </c>
      <c r="E90" s="26" t="s">
        <v>849</v>
      </c>
      <c r="F90" s="33" t="str">
        <f t="shared" si="10"/>
        <v>ECOLOGY AND EVOLUTION OF INTERTIDAL ORGANISMS</v>
      </c>
      <c r="G90" s="9" t="s">
        <v>4</v>
      </c>
      <c r="H90" s="9" t="s">
        <v>0</v>
      </c>
      <c r="I90" s="29" t="s">
        <v>57</v>
      </c>
      <c r="J90" t="str">
        <f t="shared" si="11"/>
        <v>http://web.uvic.ca/calendar2018-09/CDs/MRNE/436.html</v>
      </c>
    </row>
    <row r="91" spans="1:10" x14ac:dyDescent="0.25">
      <c r="A91" t="str">
        <f t="shared" si="9"/>
        <v>MRNE</v>
      </c>
      <c r="B91" t="str">
        <f t="shared" si="13"/>
        <v>437</v>
      </c>
      <c r="C91" s="35" t="s">
        <v>54</v>
      </c>
      <c r="D91" s="20" t="s">
        <v>734</v>
      </c>
      <c r="E91" s="26" t="s">
        <v>850</v>
      </c>
      <c r="F91" s="33" t="str">
        <f t="shared" si="10"/>
        <v>MARINE POPULATION ECOLOGY AND DYNAMICS</v>
      </c>
      <c r="G91" s="9" t="s">
        <v>4</v>
      </c>
      <c r="H91" s="9" t="s">
        <v>0</v>
      </c>
      <c r="I91" s="29" t="s">
        <v>56</v>
      </c>
      <c r="J91" t="str">
        <f t="shared" si="11"/>
        <v>http://web.uvic.ca/calendar2018-09/CDs/MRNE/437.html</v>
      </c>
    </row>
    <row r="92" spans="1:10" x14ac:dyDescent="0.25">
      <c r="A92" t="str">
        <f t="shared" si="9"/>
        <v>MRNE</v>
      </c>
      <c r="B92" t="str">
        <f t="shared" si="13"/>
        <v>440</v>
      </c>
      <c r="C92" s="35" t="s">
        <v>54</v>
      </c>
      <c r="D92" s="20" t="s">
        <v>734</v>
      </c>
      <c r="E92" s="26" t="s">
        <v>851</v>
      </c>
      <c r="F92" s="33" t="str">
        <f t="shared" si="10"/>
        <v>BIOLOGY OF MARINE BIRDS</v>
      </c>
      <c r="G92" s="9" t="s">
        <v>4</v>
      </c>
      <c r="H92" s="9" t="s">
        <v>0</v>
      </c>
      <c r="I92" s="29" t="s">
        <v>55</v>
      </c>
      <c r="J92" t="str">
        <f t="shared" si="11"/>
        <v>http://web.uvic.ca/calendar2018-09/CDs/MRNE/440.html</v>
      </c>
    </row>
    <row r="93" spans="1:10" x14ac:dyDescent="0.25">
      <c r="A93" t="str">
        <f t="shared" si="9"/>
        <v>MRNE</v>
      </c>
      <c r="B93" t="str">
        <f t="shared" si="13"/>
        <v>475</v>
      </c>
      <c r="C93" s="22" t="s">
        <v>54</v>
      </c>
      <c r="D93" s="23" t="s">
        <v>734</v>
      </c>
      <c r="E93" s="26" t="s">
        <v>604</v>
      </c>
      <c r="F93" s="33" t="str">
        <f t="shared" si="10"/>
        <v>APPLIED DATA ANALYSIS IN MARINE SCIENCE</v>
      </c>
      <c r="G93" s="9" t="s">
        <v>1</v>
      </c>
      <c r="H93" s="9" t="s">
        <v>0</v>
      </c>
      <c r="I93" s="19" t="s">
        <v>669</v>
      </c>
      <c r="J93" t="str">
        <f t="shared" si="11"/>
        <v>http://web.uvic.ca/calendar2018-09/CDs/MRNE/475.html</v>
      </c>
    </row>
    <row r="94" spans="1:10" x14ac:dyDescent="0.25">
      <c r="A94" t="str">
        <f t="shared" si="9"/>
        <v>MRNE</v>
      </c>
      <c r="B94" t="str">
        <f t="shared" si="13"/>
        <v>501</v>
      </c>
      <c r="C94" s="35" t="s">
        <v>54</v>
      </c>
      <c r="D94" s="20" t="s">
        <v>734</v>
      </c>
      <c r="E94" s="26" t="s">
        <v>852</v>
      </c>
      <c r="F94" s="33" t="str">
        <f t="shared" si="10"/>
        <v>SPECIAL TOPICS</v>
      </c>
      <c r="G94" s="9" t="s">
        <v>1</v>
      </c>
      <c r="H94" s="9" t="s">
        <v>3</v>
      </c>
      <c r="I94" s="29" t="s">
        <v>53</v>
      </c>
      <c r="J94" t="str">
        <f t="shared" si="11"/>
        <v>http://web.uvic.ca/calendar2018-09/CDs/MRNE/501.html</v>
      </c>
    </row>
    <row r="95" spans="1:10" ht="15" customHeight="1" x14ac:dyDescent="0.25">
      <c r="A95" t="str">
        <f t="shared" si="9"/>
        <v>MRNE</v>
      </c>
      <c r="B95" t="str">
        <f t="shared" si="13"/>
        <v>502</v>
      </c>
      <c r="C95" s="35" t="s">
        <v>54</v>
      </c>
      <c r="D95" s="20" t="s">
        <v>734</v>
      </c>
      <c r="E95" s="26" t="s">
        <v>853</v>
      </c>
      <c r="F95" s="33" t="str">
        <f t="shared" si="10"/>
        <v>SPECIAL TOPICS</v>
      </c>
      <c r="G95" s="9" t="s">
        <v>1</v>
      </c>
      <c r="H95" s="9" t="s">
        <v>3</v>
      </c>
      <c r="I95" s="29" t="s">
        <v>53</v>
      </c>
      <c r="J95" t="str">
        <f t="shared" si="11"/>
        <v>http://web.uvic.ca/calendar2018-09/CDs/MRNE/502.html</v>
      </c>
    </row>
    <row r="96" spans="1:10" ht="15" customHeight="1" x14ac:dyDescent="0.25">
      <c r="A96" t="str">
        <f>LEFT(E96,3)</f>
        <v>BUS</v>
      </c>
      <c r="B96" t="str">
        <f t="shared" si="13"/>
        <v>601</v>
      </c>
      <c r="C96" s="35" t="s">
        <v>13</v>
      </c>
      <c r="D96" s="20" t="s">
        <v>779</v>
      </c>
      <c r="E96" s="28" t="s">
        <v>854</v>
      </c>
      <c r="F96" s="33" t="str">
        <f t="shared" si="10"/>
        <v>RESEARCH FOUNDATIONS</v>
      </c>
      <c r="G96" s="9" t="s">
        <v>1</v>
      </c>
      <c r="H96" s="9" t="s">
        <v>3</v>
      </c>
      <c r="I96" s="29" t="s">
        <v>323</v>
      </c>
      <c r="J96" t="str">
        <f t="shared" si="11"/>
        <v>http://web.uvic.ca/calendar2018-09/CDs/BUS/601.html</v>
      </c>
    </row>
    <row r="97" spans="1:10" ht="15" customHeight="1" x14ac:dyDescent="0.25">
      <c r="A97" t="str">
        <f t="shared" ref="A97:A101" si="14">LEFT(E97,3)</f>
        <v>BUS</v>
      </c>
      <c r="B97" t="str">
        <f t="shared" si="13"/>
        <v>603</v>
      </c>
      <c r="C97" s="35" t="s">
        <v>13</v>
      </c>
      <c r="D97" s="20" t="s">
        <v>779</v>
      </c>
      <c r="E97" s="28" t="s">
        <v>855</v>
      </c>
      <c r="F97" s="33" t="str">
        <f t="shared" si="10"/>
        <v>STRATEGY</v>
      </c>
      <c r="G97" s="9" t="s">
        <v>1</v>
      </c>
      <c r="H97" s="9" t="s">
        <v>3</v>
      </c>
      <c r="I97" s="29" t="s">
        <v>322</v>
      </c>
      <c r="J97" t="str">
        <f t="shared" si="11"/>
        <v>http://web.uvic.ca/calendar2018-09/CDs/BUS/603.html</v>
      </c>
    </row>
    <row r="98" spans="1:10" ht="15" customHeight="1" x14ac:dyDescent="0.25">
      <c r="A98" t="str">
        <f t="shared" si="14"/>
        <v>BUS</v>
      </c>
      <c r="B98" t="str">
        <f t="shared" si="13"/>
        <v>604</v>
      </c>
      <c r="C98" s="35" t="s">
        <v>13</v>
      </c>
      <c r="D98" s="20" t="s">
        <v>779</v>
      </c>
      <c r="E98" s="28" t="s">
        <v>856</v>
      </c>
      <c r="F98" s="33" t="str">
        <f t="shared" si="10"/>
        <v>BUSINESS AND SUSTAINABILITY</v>
      </c>
      <c r="G98" s="9" t="s">
        <v>4</v>
      </c>
      <c r="H98" s="9" t="s">
        <v>3</v>
      </c>
      <c r="I98" s="29" t="s">
        <v>75</v>
      </c>
      <c r="J98" t="str">
        <f t="shared" si="11"/>
        <v>http://web.uvic.ca/calendar2018-09/CDs/BUS/604.html</v>
      </c>
    </row>
    <row r="99" spans="1:10" ht="15" customHeight="1" x14ac:dyDescent="0.25">
      <c r="A99" t="str">
        <f t="shared" si="14"/>
        <v>BUS</v>
      </c>
      <c r="B99" t="str">
        <f t="shared" si="13"/>
        <v>605</v>
      </c>
      <c r="C99" s="35" t="s">
        <v>13</v>
      </c>
      <c r="D99" s="20" t="s">
        <v>779</v>
      </c>
      <c r="E99" s="28" t="s">
        <v>857</v>
      </c>
      <c r="F99" s="33" t="str">
        <f t="shared" si="10"/>
        <v>COMPARATIVE HUMAN RESOURCE MANAGEMENT</v>
      </c>
      <c r="G99" s="9" t="s">
        <v>1</v>
      </c>
      <c r="H99" s="9" t="s">
        <v>3</v>
      </c>
      <c r="I99" s="29" t="s">
        <v>321</v>
      </c>
      <c r="J99" t="str">
        <f t="shared" si="11"/>
        <v>http://web.uvic.ca/calendar2018-09/CDs/BUS/605.html</v>
      </c>
    </row>
    <row r="100" spans="1:10" ht="15" customHeight="1" x14ac:dyDescent="0.25">
      <c r="A100" t="str">
        <f t="shared" si="14"/>
        <v>BUS</v>
      </c>
      <c r="B100" t="str">
        <f t="shared" si="13"/>
        <v>655</v>
      </c>
      <c r="C100" s="35" t="s">
        <v>13</v>
      </c>
      <c r="D100" s="20" t="s">
        <v>779</v>
      </c>
      <c r="E100" s="28" t="s">
        <v>680</v>
      </c>
      <c r="F100" s="33" t="str">
        <f t="shared" si="10"/>
        <v xml:space="preserve">GLOBAL MANAGEMENT AND SOCIETY I </v>
      </c>
      <c r="G100" s="9" t="s">
        <v>1</v>
      </c>
      <c r="H100" s="9" t="s">
        <v>3</v>
      </c>
      <c r="I100" s="29" t="s">
        <v>388</v>
      </c>
      <c r="J100" t="str">
        <f t="shared" si="11"/>
        <v>http://web.uvic.ca/calendar2018-09/CDs/BUS/655.html</v>
      </c>
    </row>
    <row r="101" spans="1:10" ht="15" customHeight="1" x14ac:dyDescent="0.25">
      <c r="A101" t="str">
        <f t="shared" si="14"/>
        <v>BUS</v>
      </c>
      <c r="B101" t="str">
        <f t="shared" si="13"/>
        <v>656</v>
      </c>
      <c r="C101" s="36" t="s">
        <v>13</v>
      </c>
      <c r="D101" s="20" t="s">
        <v>779</v>
      </c>
      <c r="E101" s="27" t="s">
        <v>681</v>
      </c>
      <c r="F101" s="33" t="str">
        <f t="shared" si="10"/>
        <v>GLOBAL MANAGEMENT AND SOCIETY II</v>
      </c>
      <c r="G101" s="9" t="s">
        <v>4</v>
      </c>
      <c r="H101" s="9" t="s">
        <v>3</v>
      </c>
      <c r="I101" s="18" t="s">
        <v>389</v>
      </c>
      <c r="J101" t="str">
        <f t="shared" si="11"/>
        <v>http://web.uvic.ca/calendar2018-09/CDs/BUS/656.html</v>
      </c>
    </row>
    <row r="102" spans="1:10" ht="15" customHeight="1" x14ac:dyDescent="0.25">
      <c r="A102" t="str">
        <f>LEFT(E102,2)</f>
        <v>IB</v>
      </c>
      <c r="B102" t="str">
        <f t="shared" si="13"/>
        <v>405</v>
      </c>
      <c r="C102" s="35" t="s">
        <v>13</v>
      </c>
      <c r="D102" s="20" t="s">
        <v>291</v>
      </c>
      <c r="E102" s="26" t="s">
        <v>858</v>
      </c>
      <c r="F102" s="33" t="str">
        <f t="shared" si="10"/>
        <v>SUSTAINABLE COMMUNITIES</v>
      </c>
      <c r="G102" s="9" t="s">
        <v>4</v>
      </c>
      <c r="H102" s="9" t="s">
        <v>0</v>
      </c>
      <c r="I102" s="29" t="s">
        <v>101</v>
      </c>
      <c r="J102" t="str">
        <f t="shared" si="11"/>
        <v>http://web.uvic.ca/calendar2018-09/CDs/IB/405.html</v>
      </c>
    </row>
    <row r="103" spans="1:10" ht="15" customHeight="1" x14ac:dyDescent="0.25">
      <c r="A103" t="str">
        <f t="shared" ref="A103:A104" si="15">LEFT(E103,2)</f>
        <v>IB</v>
      </c>
      <c r="B103" t="str">
        <f t="shared" si="13"/>
        <v>415</v>
      </c>
      <c r="C103" s="35" t="s">
        <v>13</v>
      </c>
      <c r="D103" s="20" t="s">
        <v>291</v>
      </c>
      <c r="E103" s="26" t="s">
        <v>859</v>
      </c>
      <c r="F103" s="33" t="str">
        <f t="shared" si="10"/>
        <v>CROSS-NATIONAL MANAGEMENT</v>
      </c>
      <c r="G103" s="9" t="s">
        <v>1</v>
      </c>
      <c r="H103" s="9" t="s">
        <v>0</v>
      </c>
      <c r="I103" s="29" t="s">
        <v>100</v>
      </c>
      <c r="J103" t="str">
        <f t="shared" si="11"/>
        <v>http://web.uvic.ca/calendar2018-09/CDs/IB/415.html</v>
      </c>
    </row>
    <row r="104" spans="1:10" ht="15" customHeight="1" x14ac:dyDescent="0.25">
      <c r="A104" t="str">
        <f t="shared" si="15"/>
        <v>IB</v>
      </c>
      <c r="B104" t="str">
        <f t="shared" si="13"/>
        <v>417</v>
      </c>
      <c r="C104" s="35" t="s">
        <v>13</v>
      </c>
      <c r="D104" s="20" t="s">
        <v>291</v>
      </c>
      <c r="E104" s="26" t="s">
        <v>860</v>
      </c>
      <c r="F104" s="33" t="str">
        <f t="shared" si="10"/>
        <v>INTERNATIONAL FINANCE</v>
      </c>
      <c r="G104" s="9" t="s">
        <v>1</v>
      </c>
      <c r="H104" s="9" t="s">
        <v>0</v>
      </c>
      <c r="I104" s="29" t="s">
        <v>99</v>
      </c>
      <c r="J104" t="str">
        <f t="shared" si="11"/>
        <v>http://web.uvic.ca/calendar2018-09/CDs/IB/417.html</v>
      </c>
    </row>
    <row r="105" spans="1:10" ht="15" customHeight="1" x14ac:dyDescent="0.25">
      <c r="A105" t="str">
        <f>LEFT(E105,3)</f>
        <v>MBA</v>
      </c>
      <c r="B105" t="str">
        <f t="shared" si="13"/>
        <v>510</v>
      </c>
      <c r="C105" s="35" t="s">
        <v>13</v>
      </c>
      <c r="D105" s="20" t="s">
        <v>780</v>
      </c>
      <c r="E105" s="28" t="s">
        <v>866</v>
      </c>
      <c r="F105" s="33" t="str">
        <f t="shared" si="10"/>
        <v>MARKETING MANAGEMENT</v>
      </c>
      <c r="G105" s="9" t="s">
        <v>1</v>
      </c>
      <c r="H105" s="9" t="s">
        <v>3</v>
      </c>
      <c r="I105" s="29" t="s">
        <v>462</v>
      </c>
      <c r="J105" t="str">
        <f t="shared" si="11"/>
        <v>http://web.uvic.ca/calendar2018-09/CDs/MBA/510.html</v>
      </c>
    </row>
    <row r="106" spans="1:10" x14ac:dyDescent="0.25">
      <c r="A106" t="str">
        <f t="shared" ref="A106:A118" si="16">LEFT(E106,3)</f>
        <v>MBA</v>
      </c>
      <c r="B106" t="str">
        <f t="shared" si="13"/>
        <v>514</v>
      </c>
      <c r="C106" s="35" t="s">
        <v>13</v>
      </c>
      <c r="D106" s="20" t="s">
        <v>780</v>
      </c>
      <c r="E106" s="28" t="s">
        <v>861</v>
      </c>
      <c r="F106" s="33" t="str">
        <f t="shared" si="10"/>
        <v>BUSINESS AND SUSTAINABILITY</v>
      </c>
      <c r="G106" s="9" t="s">
        <v>4</v>
      </c>
      <c r="H106" s="9" t="s">
        <v>3</v>
      </c>
      <c r="I106" s="29" t="s">
        <v>75</v>
      </c>
      <c r="J106" t="str">
        <f t="shared" si="11"/>
        <v>http://web.uvic.ca/calendar2018-09/CDs/MBA/514.html</v>
      </c>
    </row>
    <row r="107" spans="1:10" x14ac:dyDescent="0.25">
      <c r="A107" t="str">
        <f t="shared" si="16"/>
        <v>MBA</v>
      </c>
      <c r="B107" t="str">
        <f t="shared" si="13"/>
        <v>529</v>
      </c>
      <c r="C107" s="35" t="s">
        <v>13</v>
      </c>
      <c r="D107" s="20" t="s">
        <v>780</v>
      </c>
      <c r="E107" s="28" t="s">
        <v>862</v>
      </c>
      <c r="F107" s="33" t="str">
        <f t="shared" si="10"/>
        <v>INTERNATIONAL LOGISTICS AND SUPPLY CHAIN MANAGEMENT</v>
      </c>
      <c r="G107" s="9" t="s">
        <v>4</v>
      </c>
      <c r="H107" s="9" t="s">
        <v>3</v>
      </c>
      <c r="I107" s="29" t="s">
        <v>74</v>
      </c>
      <c r="J107" t="str">
        <f t="shared" si="11"/>
        <v>http://web.uvic.ca/calendar2018-09/CDs/MBA/529.html</v>
      </c>
    </row>
    <row r="108" spans="1:10" x14ac:dyDescent="0.25">
      <c r="A108" t="str">
        <f t="shared" si="16"/>
        <v>MBA</v>
      </c>
      <c r="B108" t="str">
        <f t="shared" si="13"/>
        <v>530</v>
      </c>
      <c r="C108" s="35" t="s">
        <v>13</v>
      </c>
      <c r="D108" s="20" t="s">
        <v>780</v>
      </c>
      <c r="E108" s="28" t="s">
        <v>867</v>
      </c>
      <c r="F108" s="33" t="str">
        <f t="shared" si="10"/>
        <v>MANAGERIAL FINANCE</v>
      </c>
      <c r="G108" s="9" t="s">
        <v>1</v>
      </c>
      <c r="H108" s="9" t="s">
        <v>3</v>
      </c>
      <c r="I108" s="29" t="s">
        <v>463</v>
      </c>
      <c r="J108" t="str">
        <f t="shared" si="11"/>
        <v>http://web.uvic.ca/calendar2018-09/CDs/MBA/530.html</v>
      </c>
    </row>
    <row r="109" spans="1:10" x14ac:dyDescent="0.25">
      <c r="A109" t="str">
        <f t="shared" si="16"/>
        <v>MBA</v>
      </c>
      <c r="B109" t="str">
        <f t="shared" si="13"/>
        <v>550</v>
      </c>
      <c r="C109" s="35" t="s">
        <v>13</v>
      </c>
      <c r="D109" s="20" t="s">
        <v>780</v>
      </c>
      <c r="E109" s="28" t="s">
        <v>863</v>
      </c>
      <c r="F109" s="33" t="str">
        <f t="shared" si="10"/>
        <v>STRATEGIC ANALYSIS AND ACTION</v>
      </c>
      <c r="G109" s="9" t="s">
        <v>1</v>
      </c>
      <c r="H109" s="9" t="s">
        <v>3</v>
      </c>
      <c r="I109" s="29" t="s">
        <v>73</v>
      </c>
      <c r="J109" t="str">
        <f t="shared" si="11"/>
        <v>http://web.uvic.ca/calendar2018-09/CDs/MBA/550.html</v>
      </c>
    </row>
    <row r="110" spans="1:10" x14ac:dyDescent="0.25">
      <c r="A110" t="str">
        <f t="shared" si="16"/>
        <v>MBA</v>
      </c>
      <c r="B110" t="str">
        <f t="shared" si="13"/>
        <v>553</v>
      </c>
      <c r="C110" s="35" t="s">
        <v>13</v>
      </c>
      <c r="D110" s="20" t="s">
        <v>780</v>
      </c>
      <c r="E110" s="28" t="s">
        <v>869</v>
      </c>
      <c r="F110" s="33" t="str">
        <f t="shared" si="10"/>
        <v>MANAGING PEOPLE AND ORGANIZATIONS I</v>
      </c>
      <c r="G110" s="9" t="s">
        <v>1</v>
      </c>
      <c r="H110" s="9" t="s">
        <v>3</v>
      </c>
      <c r="I110" s="29" t="s">
        <v>465</v>
      </c>
      <c r="J110" t="str">
        <f t="shared" si="11"/>
        <v>http://web.uvic.ca/calendar2018-09/CDs/MBA/553.html</v>
      </c>
    </row>
    <row r="111" spans="1:10" x14ac:dyDescent="0.25">
      <c r="A111" t="str">
        <f t="shared" si="16"/>
        <v>MBA</v>
      </c>
      <c r="B111" t="str">
        <f t="shared" si="13"/>
        <v>555</v>
      </c>
      <c r="C111" s="35" t="s">
        <v>13</v>
      </c>
      <c r="D111" s="20" t="s">
        <v>780</v>
      </c>
      <c r="E111" s="28" t="s">
        <v>864</v>
      </c>
      <c r="F111" s="33" t="str">
        <f t="shared" si="10"/>
        <v>MANAGING PEOPLE AND ORGANIZATION II</v>
      </c>
      <c r="G111" s="9" t="s">
        <v>1</v>
      </c>
      <c r="H111" s="9" t="s">
        <v>3</v>
      </c>
      <c r="I111" s="29" t="s">
        <v>72</v>
      </c>
      <c r="J111" t="str">
        <f t="shared" si="11"/>
        <v>http://web.uvic.ca/calendar2018-09/CDs/MBA/555.html</v>
      </c>
    </row>
    <row r="112" spans="1:10" x14ac:dyDescent="0.25">
      <c r="A112" t="str">
        <f t="shared" si="16"/>
        <v>MBA</v>
      </c>
      <c r="B112" t="str">
        <f t="shared" si="13"/>
        <v>561</v>
      </c>
      <c r="C112" s="35" t="s">
        <v>13</v>
      </c>
      <c r="D112" s="20" t="s">
        <v>780</v>
      </c>
      <c r="E112" s="28" t="s">
        <v>870</v>
      </c>
      <c r="F112" s="33" t="str">
        <f t="shared" si="10"/>
        <v>ENTREPRENEURIAL PLANNING AND FINANCE</v>
      </c>
      <c r="G112" s="9" t="s">
        <v>1</v>
      </c>
      <c r="H112" s="9" t="s">
        <v>3</v>
      </c>
      <c r="I112" s="29" t="s">
        <v>466</v>
      </c>
      <c r="J112" t="str">
        <f t="shared" si="11"/>
        <v>http://web.uvic.ca/calendar2018-09/CDs/MBA/561.html</v>
      </c>
    </row>
    <row r="113" spans="1:10" x14ac:dyDescent="0.25">
      <c r="A113" t="str">
        <f t="shared" si="16"/>
        <v>MBA</v>
      </c>
      <c r="B113" t="str">
        <f t="shared" si="13"/>
        <v>562</v>
      </c>
      <c r="C113" s="35" t="s">
        <v>13</v>
      </c>
      <c r="D113" s="20" t="s">
        <v>780</v>
      </c>
      <c r="E113" s="28" t="s">
        <v>868</v>
      </c>
      <c r="F113" s="33" t="str">
        <f t="shared" si="10"/>
        <v>NEW VENTURE MARKETING</v>
      </c>
      <c r="G113" s="9" t="s">
        <v>1</v>
      </c>
      <c r="H113" s="9" t="s">
        <v>3</v>
      </c>
      <c r="I113" s="29" t="s">
        <v>464</v>
      </c>
      <c r="J113" t="str">
        <f t="shared" si="11"/>
        <v>http://web.uvic.ca/calendar2018-09/CDs/MBA/562.html</v>
      </c>
    </row>
    <row r="114" spans="1:10" x14ac:dyDescent="0.25">
      <c r="A114" t="str">
        <f t="shared" si="16"/>
        <v>MBA</v>
      </c>
      <c r="B114" t="str">
        <f t="shared" si="13"/>
        <v>570</v>
      </c>
      <c r="C114" s="35" t="s">
        <v>13</v>
      </c>
      <c r="D114" s="20" t="s">
        <v>780</v>
      </c>
      <c r="E114" s="28" t="s">
        <v>865</v>
      </c>
      <c r="F114" s="33" t="str">
        <f t="shared" si="10"/>
        <v>INTERNATIONAL BUSINESS ENVIRONMENT</v>
      </c>
      <c r="G114" s="9" t="s">
        <v>1</v>
      </c>
      <c r="H114" s="9" t="s">
        <v>3</v>
      </c>
      <c r="I114" s="29" t="s">
        <v>71</v>
      </c>
      <c r="J114" t="str">
        <f t="shared" si="11"/>
        <v>http://web.uvic.ca/calendar2018-09/CDs/MBA/570.html</v>
      </c>
    </row>
    <row r="115" spans="1:10" x14ac:dyDescent="0.25">
      <c r="A115" t="str">
        <f t="shared" si="16"/>
        <v>MGB</v>
      </c>
      <c r="B115" t="str">
        <f t="shared" si="13"/>
        <v>180</v>
      </c>
      <c r="C115" s="35" t="s">
        <v>13</v>
      </c>
      <c r="D115" s="20" t="s">
        <v>781</v>
      </c>
      <c r="E115" s="26" t="s">
        <v>871</v>
      </c>
      <c r="F115" s="33" t="str">
        <f t="shared" si="10"/>
        <v>LANGUAGE SKILLS I</v>
      </c>
      <c r="G115" s="9" t="s">
        <v>1</v>
      </c>
      <c r="H115" s="9" t="s">
        <v>0</v>
      </c>
      <c r="I115" s="29" t="s">
        <v>467</v>
      </c>
      <c r="J115" t="str">
        <f t="shared" si="11"/>
        <v>http://web.uvic.ca/calendar2018-09/CDs/MGB/180.html</v>
      </c>
    </row>
    <row r="116" spans="1:10" x14ac:dyDescent="0.25">
      <c r="A116" t="str">
        <f t="shared" si="16"/>
        <v>MGB</v>
      </c>
      <c r="B116" t="str">
        <f t="shared" si="13"/>
        <v>512</v>
      </c>
      <c r="C116" s="35" t="s">
        <v>13</v>
      </c>
      <c r="D116" s="20" t="s">
        <v>781</v>
      </c>
      <c r="E116" s="26" t="s">
        <v>872</v>
      </c>
      <c r="F116" s="33" t="str">
        <f t="shared" si="10"/>
        <v>INTERNATIONAL FINANCIAL MANAGEMENT</v>
      </c>
      <c r="G116" s="9" t="s">
        <v>1</v>
      </c>
      <c r="H116" s="9" t="s">
        <v>3</v>
      </c>
      <c r="I116" s="29" t="s">
        <v>468</v>
      </c>
      <c r="J116" t="str">
        <f t="shared" si="11"/>
        <v>http://web.uvic.ca/calendar2018-09/CDs/MGB/512.html</v>
      </c>
    </row>
    <row r="117" spans="1:10" x14ac:dyDescent="0.25">
      <c r="A117" t="str">
        <f t="shared" si="16"/>
        <v>MGB</v>
      </c>
      <c r="B117" t="str">
        <f t="shared" si="13"/>
        <v>519</v>
      </c>
      <c r="C117" s="35" t="s">
        <v>13</v>
      </c>
      <c r="D117" s="20" t="s">
        <v>781</v>
      </c>
      <c r="E117" s="26" t="s">
        <v>873</v>
      </c>
      <c r="F117" s="33" t="str">
        <f t="shared" si="10"/>
        <v>INTERNATIONAL LOGISTICS AND SUPPLY CHAIN MANAGEMENT</v>
      </c>
      <c r="G117" s="9" t="s">
        <v>1</v>
      </c>
      <c r="H117" s="9" t="s">
        <v>3</v>
      </c>
      <c r="I117" s="29" t="s">
        <v>74</v>
      </c>
      <c r="J117" t="str">
        <f t="shared" si="11"/>
        <v>http://web.uvic.ca/calendar2018-09/CDs/MGB/519.html</v>
      </c>
    </row>
    <row r="118" spans="1:10" x14ac:dyDescent="0.25">
      <c r="A118" t="str">
        <f t="shared" si="16"/>
        <v>MGB</v>
      </c>
      <c r="B118" t="str">
        <f t="shared" si="13"/>
        <v>583</v>
      </c>
      <c r="C118" s="35" t="s">
        <v>13</v>
      </c>
      <c r="D118" s="20" t="s">
        <v>781</v>
      </c>
      <c r="E118" s="26" t="s">
        <v>874</v>
      </c>
      <c r="F118" s="33" t="str">
        <f t="shared" si="10"/>
        <v>LANGUAGE, COMMUNICATION AND GLOBAL BUSINESS</v>
      </c>
      <c r="G118" s="9" t="s">
        <v>1</v>
      </c>
      <c r="H118" s="9" t="s">
        <v>3</v>
      </c>
      <c r="I118" s="29" t="s">
        <v>469</v>
      </c>
      <c r="J118" t="str">
        <f t="shared" si="11"/>
        <v>http://web.uvic.ca/calendar2018-09/CDs/MGB/583.html</v>
      </c>
    </row>
    <row r="119" spans="1:10" x14ac:dyDescent="0.25">
      <c r="A119" t="str">
        <f>LEFT(E119,4)</f>
        <v>CHEM</v>
      </c>
      <c r="B119" t="str">
        <f t="shared" si="12"/>
        <v>300A</v>
      </c>
      <c r="C119" s="35" t="s">
        <v>317</v>
      </c>
      <c r="D119" s="20" t="s">
        <v>317</v>
      </c>
      <c r="E119" s="26" t="s">
        <v>875</v>
      </c>
      <c r="F119" s="33" t="str">
        <f t="shared" si="10"/>
        <v>CHEMISTRY IN MODERN SOCIETY</v>
      </c>
      <c r="G119" s="9" t="s">
        <v>4</v>
      </c>
      <c r="H119" s="9" t="s">
        <v>0</v>
      </c>
      <c r="I119" s="29" t="s">
        <v>316</v>
      </c>
      <c r="J119" t="str">
        <f t="shared" si="11"/>
        <v>http://web.uvic.ca/calendar2018-09/CDs/CHEM/300A.html</v>
      </c>
    </row>
    <row r="120" spans="1:10" x14ac:dyDescent="0.25">
      <c r="A120" t="str">
        <f t="shared" ref="A120:A149" si="17">LEFT(E120,4)</f>
        <v>CIVE</v>
      </c>
      <c r="B120" t="str">
        <f>RIGHT(E120,3)</f>
        <v>210</v>
      </c>
      <c r="C120" s="35" t="s">
        <v>300</v>
      </c>
      <c r="D120" s="20" t="s">
        <v>300</v>
      </c>
      <c r="E120" s="26" t="s">
        <v>876</v>
      </c>
      <c r="F120" s="33" t="str">
        <f t="shared" si="10"/>
        <v>SUSTAINABLE DEVELOPMENT IN CIVIL ENGINEERING</v>
      </c>
      <c r="G120" s="9" t="s">
        <v>4</v>
      </c>
      <c r="H120" s="9" t="s">
        <v>0</v>
      </c>
      <c r="I120" s="29" t="s">
        <v>315</v>
      </c>
      <c r="J120" t="str">
        <f t="shared" si="11"/>
        <v>http://web.uvic.ca/calendar2018-09/CDs/CIVE/210.html</v>
      </c>
    </row>
    <row r="121" spans="1:10" x14ac:dyDescent="0.25">
      <c r="A121" t="str">
        <f t="shared" si="17"/>
        <v>CIVE</v>
      </c>
      <c r="B121" t="str">
        <f t="shared" ref="B121:B184" si="18">RIGHT(E121,3)</f>
        <v>295</v>
      </c>
      <c r="C121" s="35" t="s">
        <v>300</v>
      </c>
      <c r="D121" s="20" t="s">
        <v>300</v>
      </c>
      <c r="E121" s="26" t="s">
        <v>877</v>
      </c>
      <c r="F121" s="33" t="str">
        <f t="shared" si="10"/>
        <v>BUILDING SCIENCE FUNDAMENTALS</v>
      </c>
      <c r="G121" s="9" t="s">
        <v>4</v>
      </c>
      <c r="H121" s="9" t="s">
        <v>0</v>
      </c>
      <c r="I121" s="29" t="s">
        <v>314</v>
      </c>
      <c r="J121" t="str">
        <f t="shared" si="11"/>
        <v>http://web.uvic.ca/calendar2018-09/CDs/CIVE/295.html</v>
      </c>
    </row>
    <row r="122" spans="1:10" x14ac:dyDescent="0.25">
      <c r="A122" t="str">
        <f t="shared" si="17"/>
        <v>CIVE</v>
      </c>
      <c r="B122" t="str">
        <f t="shared" si="18"/>
        <v>310</v>
      </c>
      <c r="C122" s="35" t="s">
        <v>300</v>
      </c>
      <c r="D122" s="20" t="s">
        <v>300</v>
      </c>
      <c r="E122" s="26" t="s">
        <v>878</v>
      </c>
      <c r="F122" s="33" t="str">
        <f t="shared" si="10"/>
        <v>ENVIRONMENTAL ENGINEERING</v>
      </c>
      <c r="G122" s="9" t="s">
        <v>4</v>
      </c>
      <c r="H122" s="9" t="s">
        <v>0</v>
      </c>
      <c r="I122" s="29" t="s">
        <v>313</v>
      </c>
      <c r="J122" t="str">
        <f t="shared" si="11"/>
        <v>http://web.uvic.ca/calendar2018-09/CDs/CIVE/310.html</v>
      </c>
    </row>
    <row r="123" spans="1:10" x14ac:dyDescent="0.25">
      <c r="A123" t="str">
        <f t="shared" si="17"/>
        <v>CIVE</v>
      </c>
      <c r="B123" t="str">
        <f t="shared" si="18"/>
        <v>315</v>
      </c>
      <c r="C123" s="35" t="s">
        <v>300</v>
      </c>
      <c r="D123" s="20" t="s">
        <v>300</v>
      </c>
      <c r="E123" s="26" t="s">
        <v>879</v>
      </c>
      <c r="F123" s="33" t="str">
        <f t="shared" si="10"/>
        <v>ENVIRONMENTAL POLICY</v>
      </c>
      <c r="G123" s="9" t="s">
        <v>4</v>
      </c>
      <c r="H123" s="9" t="s">
        <v>0</v>
      </c>
      <c r="I123" s="29" t="s">
        <v>312</v>
      </c>
      <c r="J123" t="str">
        <f t="shared" si="11"/>
        <v>http://web.uvic.ca/calendar2018-09/CDs/CIVE/315.html</v>
      </c>
    </row>
    <row r="124" spans="1:10" x14ac:dyDescent="0.25">
      <c r="A124" t="str">
        <f t="shared" si="17"/>
        <v>CIVE</v>
      </c>
      <c r="B124" t="str">
        <f t="shared" si="18"/>
        <v>340</v>
      </c>
      <c r="C124" s="35" t="s">
        <v>300</v>
      </c>
      <c r="D124" s="20" t="s">
        <v>300</v>
      </c>
      <c r="E124" s="26" t="s">
        <v>880</v>
      </c>
      <c r="F124" s="33" t="str">
        <f t="shared" si="10"/>
        <v>SUSTAINABLE WATER RESOURCES</v>
      </c>
      <c r="G124" s="9" t="s">
        <v>4</v>
      </c>
      <c r="H124" s="9" t="s">
        <v>0</v>
      </c>
      <c r="I124" s="29" t="s">
        <v>311</v>
      </c>
      <c r="J124" t="str">
        <f t="shared" si="11"/>
        <v>http://web.uvic.ca/calendar2018-09/CDs/CIVE/340.html</v>
      </c>
    </row>
    <row r="125" spans="1:10" x14ac:dyDescent="0.25">
      <c r="A125" t="str">
        <f t="shared" si="17"/>
        <v>CIVE</v>
      </c>
      <c r="B125" t="str">
        <f t="shared" si="18"/>
        <v>351</v>
      </c>
      <c r="C125" s="35" t="s">
        <v>300</v>
      </c>
      <c r="D125" s="20" t="s">
        <v>300</v>
      </c>
      <c r="E125" s="26" t="s">
        <v>881</v>
      </c>
      <c r="F125" s="33" t="str">
        <f t="shared" si="10"/>
        <v>SUSTAINABLE DESIGN OF STEEL AND TIMBER STRUCTURES</v>
      </c>
      <c r="G125" s="9" t="s">
        <v>1</v>
      </c>
      <c r="H125" s="9" t="s">
        <v>0</v>
      </c>
      <c r="I125" s="29" t="s">
        <v>310</v>
      </c>
      <c r="J125" t="str">
        <f t="shared" si="11"/>
        <v>http://web.uvic.ca/calendar2018-09/CDs/CIVE/351.html</v>
      </c>
    </row>
    <row r="126" spans="1:10" x14ac:dyDescent="0.25">
      <c r="A126" t="str">
        <f t="shared" si="17"/>
        <v>CIVE</v>
      </c>
      <c r="B126" t="str">
        <f t="shared" si="18"/>
        <v>352</v>
      </c>
      <c r="C126" s="35" t="s">
        <v>300</v>
      </c>
      <c r="D126" s="20" t="s">
        <v>300</v>
      </c>
      <c r="E126" s="26" t="s">
        <v>882</v>
      </c>
      <c r="F126" s="33" t="str">
        <f t="shared" si="10"/>
        <v>REINFORCED CONCRETE STRUCTURAL DESIGN</v>
      </c>
      <c r="G126" s="9" t="s">
        <v>1</v>
      </c>
      <c r="H126" s="9" t="s">
        <v>0</v>
      </c>
      <c r="I126" s="29" t="s">
        <v>309</v>
      </c>
      <c r="J126" t="str">
        <f t="shared" si="11"/>
        <v>http://web.uvic.ca/calendar2018-09/CDs/CIVE/352.html</v>
      </c>
    </row>
    <row r="127" spans="1:10" x14ac:dyDescent="0.25">
      <c r="A127" t="str">
        <f t="shared" si="17"/>
        <v>CIVE</v>
      </c>
      <c r="B127" t="str">
        <f t="shared" si="18"/>
        <v>360</v>
      </c>
      <c r="C127" s="35" t="s">
        <v>300</v>
      </c>
      <c r="D127" s="20" t="s">
        <v>300</v>
      </c>
      <c r="E127" s="26" t="s">
        <v>883</v>
      </c>
      <c r="F127" s="33" t="str">
        <f t="shared" si="10"/>
        <v>SUSTAINABLE TRANSPORTATION SYSTEMS</v>
      </c>
      <c r="G127" s="9" t="s">
        <v>4</v>
      </c>
      <c r="H127" s="9" t="s">
        <v>0</v>
      </c>
      <c r="I127" s="29" t="s">
        <v>308</v>
      </c>
      <c r="J127" t="str">
        <f t="shared" si="11"/>
        <v>http://web.uvic.ca/calendar2018-09/CDs/CIVE/360.html</v>
      </c>
    </row>
    <row r="128" spans="1:10" x14ac:dyDescent="0.25">
      <c r="A128" t="str">
        <f t="shared" si="17"/>
        <v>CIVE</v>
      </c>
      <c r="B128" t="str">
        <f t="shared" si="18"/>
        <v>400</v>
      </c>
      <c r="C128" s="35" t="s">
        <v>300</v>
      </c>
      <c r="D128" s="20" t="s">
        <v>300</v>
      </c>
      <c r="E128" s="26" t="s">
        <v>884</v>
      </c>
      <c r="F128" s="33" t="str">
        <f t="shared" si="10"/>
        <v>CROSS-DISCIPLINARY CAPSTONE DESIGN PROJECT</v>
      </c>
      <c r="G128" s="9" t="s">
        <v>4</v>
      </c>
      <c r="H128" s="9" t="s">
        <v>0</v>
      </c>
      <c r="I128" s="29" t="s">
        <v>307</v>
      </c>
      <c r="J128" t="str">
        <f t="shared" si="11"/>
        <v>http://web.uvic.ca/calendar2018-09/CDs/CIVE/400.html</v>
      </c>
    </row>
    <row r="129" spans="1:10" x14ac:dyDescent="0.25">
      <c r="A129" t="str">
        <f t="shared" si="17"/>
        <v>CIVE</v>
      </c>
      <c r="B129" t="str">
        <f t="shared" si="18"/>
        <v>410</v>
      </c>
      <c r="C129" s="35" t="s">
        <v>300</v>
      </c>
      <c r="D129" s="20" t="s">
        <v>300</v>
      </c>
      <c r="E129" s="26" t="s">
        <v>686</v>
      </c>
      <c r="F129" s="33" t="str">
        <f t="shared" si="10"/>
        <v>SOLID WASTE, AIR AND WATER POLLUTION</v>
      </c>
      <c r="G129" s="9" t="s">
        <v>4</v>
      </c>
      <c r="H129" s="9" t="s">
        <v>0</v>
      </c>
      <c r="I129" s="29" t="s">
        <v>306</v>
      </c>
      <c r="J129" t="str">
        <f t="shared" si="11"/>
        <v>http://web.uvic.ca/calendar2018-09/CDs/CIVE/410.html</v>
      </c>
    </row>
    <row r="130" spans="1:10" ht="15" customHeight="1" x14ac:dyDescent="0.25">
      <c r="A130" t="str">
        <f t="shared" si="17"/>
        <v>CIVE</v>
      </c>
      <c r="B130" t="str">
        <f t="shared" si="18"/>
        <v>411</v>
      </c>
      <c r="C130" s="34" t="s">
        <v>300</v>
      </c>
      <c r="D130" s="23" t="s">
        <v>300</v>
      </c>
      <c r="E130" s="26" t="s">
        <v>687</v>
      </c>
      <c r="F130" s="33" t="str">
        <f t="shared" si="10"/>
        <v>RESILIENT SMART CITIES</v>
      </c>
      <c r="G130" s="9" t="s">
        <v>4</v>
      </c>
      <c r="H130" s="9" t="s">
        <v>0</v>
      </c>
      <c r="I130" s="17" t="s">
        <v>747</v>
      </c>
      <c r="J130" t="str">
        <f t="shared" si="11"/>
        <v>http://web.uvic.ca/calendar2018-09/CDs/CIVE/411.html</v>
      </c>
    </row>
    <row r="131" spans="1:10" x14ac:dyDescent="0.25">
      <c r="A131" t="str">
        <f t="shared" si="17"/>
        <v>CIVE</v>
      </c>
      <c r="B131" t="str">
        <f t="shared" si="18"/>
        <v>412</v>
      </c>
      <c r="C131" s="34" t="s">
        <v>300</v>
      </c>
      <c r="D131" s="23" t="s">
        <v>300</v>
      </c>
      <c r="E131" s="26" t="s">
        <v>688</v>
      </c>
      <c r="F131" s="33" t="str">
        <f t="shared" si="10"/>
        <v>INFRASTRUCTURE ENGINEERING FOR INDIGENOUS COMMUNITIES</v>
      </c>
      <c r="G131" s="9" t="s">
        <v>4</v>
      </c>
      <c r="H131" s="9" t="s">
        <v>0</v>
      </c>
      <c r="I131" s="17" t="s">
        <v>748</v>
      </c>
      <c r="J131" t="str">
        <f t="shared" si="11"/>
        <v>http://web.uvic.ca/calendar2018-09/CDs/CIVE/412.html</v>
      </c>
    </row>
    <row r="132" spans="1:10" x14ac:dyDescent="0.25">
      <c r="A132" t="str">
        <f t="shared" si="17"/>
        <v>CIVE</v>
      </c>
      <c r="B132" t="str">
        <f t="shared" si="18"/>
        <v>440</v>
      </c>
      <c r="C132" s="35" t="s">
        <v>300</v>
      </c>
      <c r="D132" s="20" t="s">
        <v>300</v>
      </c>
      <c r="E132" s="26" t="s">
        <v>523</v>
      </c>
      <c r="F132" s="33" t="str">
        <f t="shared" si="10"/>
        <v>OPEN CHANNEL HYDRAULICS</v>
      </c>
      <c r="G132" s="9" t="s">
        <v>4</v>
      </c>
      <c r="H132" s="9" t="s">
        <v>0</v>
      </c>
      <c r="I132" s="29" t="s">
        <v>305</v>
      </c>
      <c r="J132" t="str">
        <f t="shared" si="11"/>
        <v>http://web.uvic.ca/calendar2018-09/CDs/CIVE/440.html</v>
      </c>
    </row>
    <row r="133" spans="1:10" x14ac:dyDescent="0.25">
      <c r="A133" t="str">
        <f t="shared" si="17"/>
        <v>CIVE</v>
      </c>
      <c r="B133" t="str">
        <f t="shared" si="18"/>
        <v>444</v>
      </c>
      <c r="C133" s="34" t="s">
        <v>300</v>
      </c>
      <c r="D133" s="23" t="s">
        <v>300</v>
      </c>
      <c r="E133" s="26" t="s">
        <v>524</v>
      </c>
      <c r="F133" s="33" t="str">
        <f t="shared" si="10"/>
        <v>WATER AND SANITATION FOR DEVELOPING COUNTRIES</v>
      </c>
      <c r="G133" s="9" t="s">
        <v>1</v>
      </c>
      <c r="H133" s="9" t="s">
        <v>0</v>
      </c>
      <c r="I133" s="17" t="s">
        <v>618</v>
      </c>
      <c r="J133" t="str">
        <f t="shared" si="11"/>
        <v>http://web.uvic.ca/calendar2018-09/CDs/CIVE/444.html</v>
      </c>
    </row>
    <row r="134" spans="1:10" x14ac:dyDescent="0.25">
      <c r="A134" t="str">
        <f t="shared" si="17"/>
        <v>CIVE</v>
      </c>
      <c r="B134" t="str">
        <f t="shared" si="18"/>
        <v>445</v>
      </c>
      <c r="C134" s="34" t="s">
        <v>300</v>
      </c>
      <c r="D134" s="23" t="s">
        <v>300</v>
      </c>
      <c r="E134" s="26" t="s">
        <v>525</v>
      </c>
      <c r="F134" s="33" t="str">
        <f t="shared" si="10"/>
        <v>GROUNDWATER HYDROLOGY</v>
      </c>
      <c r="G134" s="9" t="s">
        <v>1</v>
      </c>
      <c r="H134" s="9" t="s">
        <v>0</v>
      </c>
      <c r="I134" s="17" t="s">
        <v>619</v>
      </c>
      <c r="J134" t="str">
        <f t="shared" si="11"/>
        <v>http://web.uvic.ca/calendar2018-09/CDs/CIVE/445.html</v>
      </c>
    </row>
    <row r="135" spans="1:10" x14ac:dyDescent="0.25">
      <c r="A135" t="str">
        <f t="shared" si="17"/>
        <v>CIVE</v>
      </c>
      <c r="B135" t="str">
        <f t="shared" si="18"/>
        <v>450</v>
      </c>
      <c r="C135" s="35" t="s">
        <v>300</v>
      </c>
      <c r="D135" s="20" t="s">
        <v>300</v>
      </c>
      <c r="E135" s="26" t="s">
        <v>885</v>
      </c>
      <c r="F135" s="33" t="str">
        <f t="shared" si="10"/>
        <v>GREEN BUILDING DESIGN</v>
      </c>
      <c r="G135" s="9" t="s">
        <v>4</v>
      </c>
      <c r="H135" s="9" t="s">
        <v>0</v>
      </c>
      <c r="I135" s="29" t="s">
        <v>304</v>
      </c>
      <c r="J135" t="str">
        <f t="shared" si="11"/>
        <v>http://web.uvic.ca/calendar2018-09/CDs/CIVE/450.html</v>
      </c>
    </row>
    <row r="136" spans="1:10" x14ac:dyDescent="0.25">
      <c r="A136" t="str">
        <f t="shared" si="17"/>
        <v>CIVE</v>
      </c>
      <c r="B136" t="str">
        <f t="shared" si="18"/>
        <v>451</v>
      </c>
      <c r="C136" s="35" t="s">
        <v>300</v>
      </c>
      <c r="D136" s="20" t="s">
        <v>300</v>
      </c>
      <c r="E136" s="26" t="s">
        <v>689</v>
      </c>
      <c r="F136" s="33" t="str">
        <f t="shared" si="10"/>
        <v>SUSTAINABLE BUILDINGS: RETROFITTING, REPAIRS AND RECYCLING ---  SUSTAINABLE BUILDINGS: RETROFITTING, REPAIRS, AND RECYCLING</v>
      </c>
      <c r="G136" s="9" t="s">
        <v>4</v>
      </c>
      <c r="H136" s="9" t="s">
        <v>0</v>
      </c>
      <c r="I136" s="29" t="s">
        <v>303</v>
      </c>
      <c r="J136" t="str">
        <f t="shared" si="11"/>
        <v>http://web.uvic.ca/calendar2018-09/CDs/CIVE/451.html</v>
      </c>
    </row>
    <row r="137" spans="1:10" x14ac:dyDescent="0.25">
      <c r="A137" t="str">
        <f t="shared" si="17"/>
        <v>CIVE</v>
      </c>
      <c r="B137" t="str">
        <f t="shared" si="18"/>
        <v>452</v>
      </c>
      <c r="C137" s="35" t="s">
        <v>300</v>
      </c>
      <c r="D137" s="20" t="s">
        <v>300</v>
      </c>
      <c r="E137" s="26" t="s">
        <v>886</v>
      </c>
      <c r="F137" s="33" t="str">
        <f t="shared" si="10"/>
        <v>ENGINEERING FOR EARTHQUAKES AND EXTREME EVENTS</v>
      </c>
      <c r="G137" s="9" t="s">
        <v>1</v>
      </c>
      <c r="H137" s="9" t="s">
        <v>0</v>
      </c>
      <c r="I137" s="29" t="s">
        <v>302</v>
      </c>
      <c r="J137" t="str">
        <f t="shared" si="11"/>
        <v>http://web.uvic.ca/calendar2018-09/CDs/CIVE/452.html</v>
      </c>
    </row>
    <row r="138" spans="1:10" x14ac:dyDescent="0.25">
      <c r="A138" t="str">
        <f t="shared" si="17"/>
        <v>CIVE</v>
      </c>
      <c r="B138" t="str">
        <f t="shared" si="18"/>
        <v>453</v>
      </c>
      <c r="C138" s="34" t="s">
        <v>300</v>
      </c>
      <c r="D138" s="23" t="s">
        <v>300</v>
      </c>
      <c r="E138" s="26" t="s">
        <v>690</v>
      </c>
      <c r="F138" s="33" t="str">
        <f t="shared" ref="F138:F201" si="19">HYPERLINK(J138,I138)</f>
        <v>BUILDING AND DISTRICT ENERGY SIMULATION</v>
      </c>
      <c r="G138" s="9" t="s">
        <v>4</v>
      </c>
      <c r="H138" s="9" t="s">
        <v>0</v>
      </c>
      <c r="I138" s="17" t="s">
        <v>749</v>
      </c>
      <c r="J138" t="str">
        <f t="shared" si="11"/>
        <v>http://web.uvic.ca/calendar2018-09/CDs/CIVE/453.html</v>
      </c>
    </row>
    <row r="139" spans="1:10" x14ac:dyDescent="0.25">
      <c r="A139" t="str">
        <f t="shared" si="17"/>
        <v>CIVE</v>
      </c>
      <c r="B139" t="str">
        <f t="shared" si="18"/>
        <v>456</v>
      </c>
      <c r="C139" s="35" t="s">
        <v>300</v>
      </c>
      <c r="D139" s="20" t="s">
        <v>300</v>
      </c>
      <c r="E139" s="26" t="s">
        <v>691</v>
      </c>
      <c r="F139" s="33" t="str">
        <f t="shared" si="19"/>
        <v>SUSTAINABILITY AND ADVANCED CONCRETE TECHNOLOGY</v>
      </c>
      <c r="G139" s="9" t="s">
        <v>4</v>
      </c>
      <c r="H139" s="9" t="s">
        <v>0</v>
      </c>
      <c r="I139" s="29" t="s">
        <v>301</v>
      </c>
      <c r="J139" t="str">
        <f t="shared" ref="J139:J202" si="20">"http://web.uvic.ca/calendar2018-09/CDs/"&amp;A139&amp;"/"&amp;B139&amp;".html"</f>
        <v>http://web.uvic.ca/calendar2018-09/CDs/CIVE/456.html</v>
      </c>
    </row>
    <row r="140" spans="1:10" x14ac:dyDescent="0.25">
      <c r="A140" t="str">
        <f t="shared" si="17"/>
        <v>CIVE</v>
      </c>
      <c r="B140" t="str">
        <f t="shared" si="18"/>
        <v>460</v>
      </c>
      <c r="C140" s="34" t="s">
        <v>300</v>
      </c>
      <c r="D140" s="23" t="s">
        <v>300</v>
      </c>
      <c r="E140" s="26" t="s">
        <v>526</v>
      </c>
      <c r="F140" s="33" t="str">
        <f t="shared" si="19"/>
        <v>INTELLIGENT TRANSPORTATION SYSTEMS</v>
      </c>
      <c r="G140" s="9" t="s">
        <v>1</v>
      </c>
      <c r="H140" s="9" t="s">
        <v>0</v>
      </c>
      <c r="I140" s="17" t="s">
        <v>299</v>
      </c>
      <c r="J140" t="str">
        <f t="shared" si="20"/>
        <v>http://web.uvic.ca/calendar2018-09/CDs/CIVE/460.html</v>
      </c>
    </row>
    <row r="141" spans="1:10" x14ac:dyDescent="0.25">
      <c r="A141" t="str">
        <f t="shared" si="17"/>
        <v>CIVE</v>
      </c>
      <c r="B141" t="str">
        <f t="shared" si="18"/>
        <v>510</v>
      </c>
      <c r="C141" s="34" t="s">
        <v>300</v>
      </c>
      <c r="D141" s="23" t="s">
        <v>300</v>
      </c>
      <c r="E141" s="26" t="s">
        <v>527</v>
      </c>
      <c r="F141" s="33" t="str">
        <f t="shared" si="19"/>
        <v>INDUSTRIAL METABOLISM</v>
      </c>
      <c r="G141" s="9" t="s">
        <v>1</v>
      </c>
      <c r="H141" s="9" t="s">
        <v>3</v>
      </c>
      <c r="I141" s="17" t="s">
        <v>620</v>
      </c>
      <c r="J141" t="str">
        <f t="shared" si="20"/>
        <v>http://web.uvic.ca/calendar2018-09/CDs/CIVE/510.html</v>
      </c>
    </row>
    <row r="142" spans="1:10" x14ac:dyDescent="0.25">
      <c r="A142" t="str">
        <f t="shared" si="17"/>
        <v>CIVE</v>
      </c>
      <c r="B142" t="str">
        <f t="shared" si="18"/>
        <v>513</v>
      </c>
      <c r="C142" s="34" t="s">
        <v>300</v>
      </c>
      <c r="D142" s="23" t="s">
        <v>300</v>
      </c>
      <c r="E142" s="26" t="s">
        <v>692</v>
      </c>
      <c r="F142" s="33" t="str">
        <f t="shared" si="19"/>
        <v>SUSTAINABLE CITIES</v>
      </c>
      <c r="G142" s="9" t="s">
        <v>4</v>
      </c>
      <c r="H142" s="9" t="s">
        <v>3</v>
      </c>
      <c r="I142" s="17" t="s">
        <v>124</v>
      </c>
      <c r="J142" t="str">
        <f t="shared" si="20"/>
        <v>http://web.uvic.ca/calendar2018-09/CDs/CIVE/513.html</v>
      </c>
    </row>
    <row r="143" spans="1:10" x14ac:dyDescent="0.25">
      <c r="A143" t="str">
        <f t="shared" si="17"/>
        <v>CIVE</v>
      </c>
      <c r="B143" t="str">
        <f t="shared" si="18"/>
        <v>551</v>
      </c>
      <c r="C143" s="34" t="s">
        <v>300</v>
      </c>
      <c r="D143" s="23" t="s">
        <v>300</v>
      </c>
      <c r="E143" s="26" t="s">
        <v>528</v>
      </c>
      <c r="F143" s="33" t="str">
        <f t="shared" si="19"/>
        <v>ADVANCED BUILDING SCIENCE</v>
      </c>
      <c r="G143" s="9" t="s">
        <v>1</v>
      </c>
      <c r="H143" s="9" t="s">
        <v>3</v>
      </c>
      <c r="I143" s="17" t="s">
        <v>621</v>
      </c>
      <c r="J143" t="str">
        <f t="shared" si="20"/>
        <v>http://web.uvic.ca/calendar2018-09/CDs/CIVE/551.html</v>
      </c>
    </row>
    <row r="144" spans="1:10" x14ac:dyDescent="0.25">
      <c r="A144" t="str">
        <f t="shared" si="17"/>
        <v>CIVE</v>
      </c>
      <c r="B144" t="str">
        <f t="shared" si="18"/>
        <v>556</v>
      </c>
      <c r="C144" s="34" t="s">
        <v>300</v>
      </c>
      <c r="D144" s="23" t="s">
        <v>300</v>
      </c>
      <c r="E144" s="26" t="s">
        <v>529</v>
      </c>
      <c r="F144" s="33" t="str">
        <f t="shared" si="19"/>
        <v>ADVANCED CONCRETE TECHNOLOGY</v>
      </c>
      <c r="G144" s="9" t="s">
        <v>1</v>
      </c>
      <c r="H144" s="9" t="s">
        <v>3</v>
      </c>
      <c r="I144" s="17" t="s">
        <v>622</v>
      </c>
      <c r="J144" t="str">
        <f t="shared" si="20"/>
        <v>http://web.uvic.ca/calendar2018-09/CDs/CIVE/556.html</v>
      </c>
    </row>
    <row r="145" spans="1:10" x14ac:dyDescent="0.25">
      <c r="A145" t="str">
        <f t="shared" si="17"/>
        <v>CIVE</v>
      </c>
      <c r="B145" t="str">
        <f t="shared" si="18"/>
        <v>590</v>
      </c>
      <c r="C145" s="34" t="s">
        <v>300</v>
      </c>
      <c r="D145" s="23" t="s">
        <v>300</v>
      </c>
      <c r="E145" s="26" t="s">
        <v>595</v>
      </c>
      <c r="F145" s="33" t="str">
        <f t="shared" si="19"/>
        <v>DIRECTED STUDIES</v>
      </c>
      <c r="G145" s="9" t="s">
        <v>1</v>
      </c>
      <c r="H145" s="9" t="s">
        <v>3</v>
      </c>
      <c r="I145" s="17" t="s">
        <v>750</v>
      </c>
      <c r="J145" t="str">
        <f t="shared" si="20"/>
        <v>http://web.uvic.ca/calendar2018-09/CDs/CIVE/590.html</v>
      </c>
    </row>
    <row r="146" spans="1:10" x14ac:dyDescent="0.25">
      <c r="A146" t="str">
        <f t="shared" si="17"/>
        <v>CIVE</v>
      </c>
      <c r="B146" t="str">
        <f t="shared" si="18"/>
        <v>595</v>
      </c>
      <c r="C146" s="34" t="s">
        <v>300</v>
      </c>
      <c r="D146" s="23" t="s">
        <v>300</v>
      </c>
      <c r="E146" s="26" t="s">
        <v>693</v>
      </c>
      <c r="F146" s="33" t="str">
        <f t="shared" si="19"/>
        <v>SUSTAINABILITY SEMINARS</v>
      </c>
      <c r="G146" s="9" t="s">
        <v>4</v>
      </c>
      <c r="H146" s="9" t="s">
        <v>3</v>
      </c>
      <c r="I146" s="17" t="s">
        <v>751</v>
      </c>
      <c r="J146" t="str">
        <f t="shared" si="20"/>
        <v>http://web.uvic.ca/calendar2018-09/CDs/CIVE/595.html</v>
      </c>
    </row>
    <row r="147" spans="1:10" x14ac:dyDescent="0.25">
      <c r="A147" t="str">
        <f t="shared" si="17"/>
        <v>CIVE</v>
      </c>
      <c r="B147" t="str">
        <f t="shared" si="18"/>
        <v>599</v>
      </c>
      <c r="C147" s="34" t="s">
        <v>300</v>
      </c>
      <c r="D147" s="23" t="s">
        <v>300</v>
      </c>
      <c r="E147" s="26" t="s">
        <v>594</v>
      </c>
      <c r="F147" s="33" t="str">
        <f t="shared" si="19"/>
        <v>MASC THESIS</v>
      </c>
      <c r="G147" s="9" t="s">
        <v>1</v>
      </c>
      <c r="H147" s="9" t="s">
        <v>3</v>
      </c>
      <c r="I147" s="17" t="s">
        <v>752</v>
      </c>
      <c r="J147" t="str">
        <f t="shared" si="20"/>
        <v>http://web.uvic.ca/calendar2018-09/CDs/CIVE/599.html</v>
      </c>
    </row>
    <row r="148" spans="1:10" x14ac:dyDescent="0.25">
      <c r="A148" t="str">
        <f t="shared" si="17"/>
        <v>CIVE</v>
      </c>
      <c r="B148" t="str">
        <f t="shared" si="18"/>
        <v>693</v>
      </c>
      <c r="C148" s="34" t="s">
        <v>300</v>
      </c>
      <c r="D148" s="23" t="s">
        <v>300</v>
      </c>
      <c r="E148" s="26" t="s">
        <v>596</v>
      </c>
      <c r="F148" s="33" t="str">
        <f t="shared" si="19"/>
        <v>CANDIDACY EXAMINATION</v>
      </c>
      <c r="G148" s="9" t="s">
        <v>1</v>
      </c>
      <c r="H148" s="9" t="s">
        <v>3</v>
      </c>
      <c r="I148" s="17" t="s">
        <v>753</v>
      </c>
      <c r="J148" t="str">
        <f t="shared" si="20"/>
        <v>http://web.uvic.ca/calendar2018-09/CDs/CIVE/693.html</v>
      </c>
    </row>
    <row r="149" spans="1:10" x14ac:dyDescent="0.25">
      <c r="A149" t="str">
        <f t="shared" si="17"/>
        <v>CIVE</v>
      </c>
      <c r="B149" t="str">
        <f t="shared" si="18"/>
        <v>695</v>
      </c>
      <c r="C149" s="34" t="s">
        <v>300</v>
      </c>
      <c r="D149" s="23" t="s">
        <v>300</v>
      </c>
      <c r="E149" s="26" t="s">
        <v>694</v>
      </c>
      <c r="F149" s="33" t="str">
        <f t="shared" si="19"/>
        <v>SUSTAINABILITY SEMINARS</v>
      </c>
      <c r="G149" s="9" t="s">
        <v>4</v>
      </c>
      <c r="H149" s="9" t="s">
        <v>3</v>
      </c>
      <c r="I149" s="17" t="s">
        <v>751</v>
      </c>
      <c r="J149" t="str">
        <f t="shared" si="20"/>
        <v>http://web.uvic.ca/calendar2018-09/CDs/CIVE/695.html</v>
      </c>
    </row>
    <row r="150" spans="1:10" x14ac:dyDescent="0.25">
      <c r="A150" t="str">
        <f>LEFT(E150,3)</f>
        <v>COM</v>
      </c>
      <c r="B150" t="str">
        <f t="shared" si="18"/>
        <v>100</v>
      </c>
      <c r="C150" s="35" t="s">
        <v>20</v>
      </c>
      <c r="D150" s="20" t="s">
        <v>20</v>
      </c>
      <c r="E150" s="26" t="s">
        <v>887</v>
      </c>
      <c r="F150" s="33" t="str">
        <f t="shared" si="19"/>
        <v>INTRODUCTION TO BUSINESS DECISION MAKING</v>
      </c>
      <c r="G150" s="9" t="s">
        <v>1</v>
      </c>
      <c r="H150" s="9" t="s">
        <v>0</v>
      </c>
      <c r="I150" s="29" t="s">
        <v>298</v>
      </c>
      <c r="J150" t="str">
        <f t="shared" si="20"/>
        <v>http://web.uvic.ca/calendar2018-09/CDs/COM/100.html</v>
      </c>
    </row>
    <row r="151" spans="1:10" x14ac:dyDescent="0.25">
      <c r="A151" t="str">
        <f t="shared" ref="A151:A176" si="21">LEFT(E151,3)</f>
        <v>COM</v>
      </c>
      <c r="B151" t="str">
        <f t="shared" si="18"/>
        <v>220</v>
      </c>
      <c r="C151" s="35" t="s">
        <v>20</v>
      </c>
      <c r="D151" s="20" t="s">
        <v>20</v>
      </c>
      <c r="E151" s="26" t="s">
        <v>907</v>
      </c>
      <c r="F151" s="33" t="str">
        <f t="shared" si="19"/>
        <v>ORGANIZATIONAL BEHAVIOUR</v>
      </c>
      <c r="G151" s="9" t="s">
        <v>1</v>
      </c>
      <c r="H151" s="9" t="s">
        <v>0</v>
      </c>
      <c r="I151" s="29" t="s">
        <v>390</v>
      </c>
      <c r="J151" t="str">
        <f t="shared" si="20"/>
        <v>http://web.uvic.ca/calendar2018-09/CDs/COM/220.html</v>
      </c>
    </row>
    <row r="152" spans="1:10" x14ac:dyDescent="0.25">
      <c r="A152" t="str">
        <f t="shared" si="21"/>
        <v>COM</v>
      </c>
      <c r="B152" t="str">
        <f t="shared" si="18"/>
        <v>240</v>
      </c>
      <c r="C152" s="35" t="s">
        <v>20</v>
      </c>
      <c r="D152" s="20" t="s">
        <v>20</v>
      </c>
      <c r="E152" s="26" t="s">
        <v>908</v>
      </c>
      <c r="F152" s="33" t="str">
        <f t="shared" si="19"/>
        <v>MANAGEMENT FINANCE</v>
      </c>
      <c r="G152" s="9" t="s">
        <v>1</v>
      </c>
      <c r="H152" s="9" t="s">
        <v>0</v>
      </c>
      <c r="I152" s="29" t="s">
        <v>290</v>
      </c>
      <c r="J152" t="str">
        <f t="shared" si="20"/>
        <v>http://web.uvic.ca/calendar2018-09/CDs/COM/240.html</v>
      </c>
    </row>
    <row r="153" spans="1:10" x14ac:dyDescent="0.25">
      <c r="A153" t="str">
        <f t="shared" si="21"/>
        <v>COM</v>
      </c>
      <c r="B153" t="str">
        <f t="shared" si="18"/>
        <v>250</v>
      </c>
      <c r="C153" s="35" t="s">
        <v>20</v>
      </c>
      <c r="D153" s="20" t="s">
        <v>20</v>
      </c>
      <c r="E153" s="26" t="s">
        <v>888</v>
      </c>
      <c r="F153" s="33" t="str">
        <f t="shared" si="19"/>
        <v>FUNDAMENTALS OF MARKETING</v>
      </c>
      <c r="G153" s="9" t="s">
        <v>1</v>
      </c>
      <c r="H153" s="9" t="s">
        <v>0</v>
      </c>
      <c r="I153" s="29" t="s">
        <v>297</v>
      </c>
      <c r="J153" t="str">
        <f t="shared" si="20"/>
        <v>http://web.uvic.ca/calendar2018-09/CDs/COM/250.html</v>
      </c>
    </row>
    <row r="154" spans="1:10" x14ac:dyDescent="0.25">
      <c r="A154" t="str">
        <f t="shared" si="21"/>
        <v>COM</v>
      </c>
      <c r="B154" t="str">
        <f t="shared" si="18"/>
        <v>302</v>
      </c>
      <c r="C154" s="35" t="s">
        <v>20</v>
      </c>
      <c r="D154" s="20" t="s">
        <v>20</v>
      </c>
      <c r="E154" s="26" t="s">
        <v>909</v>
      </c>
      <c r="F154" s="33" t="str">
        <f t="shared" si="19"/>
        <v>BUSINESS LAW</v>
      </c>
      <c r="G154" s="9" t="s">
        <v>4</v>
      </c>
      <c r="H154" s="9" t="s">
        <v>0</v>
      </c>
      <c r="I154" s="29" t="s">
        <v>391</v>
      </c>
      <c r="J154" t="str">
        <f t="shared" si="20"/>
        <v>http://web.uvic.ca/calendar2018-09/CDs/COM/302.html</v>
      </c>
    </row>
    <row r="155" spans="1:10" x14ac:dyDescent="0.25">
      <c r="A155" t="str">
        <f t="shared" si="21"/>
        <v>COM</v>
      </c>
      <c r="B155" t="str">
        <f t="shared" si="18"/>
        <v>315</v>
      </c>
      <c r="C155" s="35" t="s">
        <v>20</v>
      </c>
      <c r="D155" s="20" t="s">
        <v>20</v>
      </c>
      <c r="E155" s="26" t="s">
        <v>889</v>
      </c>
      <c r="F155" s="33" t="str">
        <f t="shared" si="19"/>
        <v>FINANCIAL ACCOUNTING</v>
      </c>
      <c r="G155" s="9" t="s">
        <v>1</v>
      </c>
      <c r="H155" s="9" t="s">
        <v>0</v>
      </c>
      <c r="I155" s="29" t="s">
        <v>296</v>
      </c>
      <c r="J155" t="str">
        <f t="shared" si="20"/>
        <v>http://web.uvic.ca/calendar2018-09/CDs/COM/315.html</v>
      </c>
    </row>
    <row r="156" spans="1:10" x14ac:dyDescent="0.25">
      <c r="A156" t="str">
        <f t="shared" si="21"/>
        <v>COM</v>
      </c>
      <c r="B156" t="str">
        <f t="shared" si="18"/>
        <v>316</v>
      </c>
      <c r="C156" s="35" t="s">
        <v>20</v>
      </c>
      <c r="D156" s="20" t="s">
        <v>20</v>
      </c>
      <c r="E156" s="26" t="s">
        <v>890</v>
      </c>
      <c r="F156" s="33" t="str">
        <f t="shared" si="19"/>
        <v>MANAGEMENT ACCOUNTING</v>
      </c>
      <c r="G156" s="9" t="s">
        <v>1</v>
      </c>
      <c r="H156" s="9" t="s">
        <v>0</v>
      </c>
      <c r="I156" s="29" t="s">
        <v>295</v>
      </c>
      <c r="J156" t="str">
        <f t="shared" si="20"/>
        <v>http://web.uvic.ca/calendar2018-09/CDs/COM/316.html</v>
      </c>
    </row>
    <row r="157" spans="1:10" x14ac:dyDescent="0.25">
      <c r="A157" t="str">
        <f t="shared" si="21"/>
        <v>COM</v>
      </c>
      <c r="B157" t="str">
        <f t="shared" si="18"/>
        <v>322</v>
      </c>
      <c r="C157" s="35" t="s">
        <v>20</v>
      </c>
      <c r="D157" s="20" t="s">
        <v>20</v>
      </c>
      <c r="E157" s="26" t="s">
        <v>891</v>
      </c>
      <c r="F157" s="33" t="str">
        <f t="shared" si="19"/>
        <v>LEADING PEOPLE AND ORGANIZATIONS II</v>
      </c>
      <c r="G157" s="9" t="s">
        <v>1</v>
      </c>
      <c r="H157" s="9" t="s">
        <v>0</v>
      </c>
      <c r="I157" s="29" t="s">
        <v>294</v>
      </c>
      <c r="J157" t="str">
        <f t="shared" si="20"/>
        <v>http://web.uvic.ca/calendar2018-09/CDs/COM/322.html</v>
      </c>
    </row>
    <row r="158" spans="1:10" x14ac:dyDescent="0.25">
      <c r="A158" t="str">
        <f t="shared" si="21"/>
        <v>COM</v>
      </c>
      <c r="B158" t="str">
        <f t="shared" si="18"/>
        <v>331</v>
      </c>
      <c r="C158" s="35" t="s">
        <v>20</v>
      </c>
      <c r="D158" s="20" t="s">
        <v>20</v>
      </c>
      <c r="E158" s="26" t="s">
        <v>892</v>
      </c>
      <c r="F158" s="33" t="str">
        <f t="shared" si="19"/>
        <v>INTRODUCTION TO MANAGEMENT INFORMATION SYSTEMS</v>
      </c>
      <c r="G158" s="9" t="s">
        <v>1</v>
      </c>
      <c r="H158" s="9" t="s">
        <v>0</v>
      </c>
      <c r="I158" s="29" t="s">
        <v>293</v>
      </c>
      <c r="J158" t="str">
        <f t="shared" si="20"/>
        <v>http://web.uvic.ca/calendar2018-09/CDs/COM/331.html</v>
      </c>
    </row>
    <row r="159" spans="1:10" x14ac:dyDescent="0.25">
      <c r="A159" t="str">
        <f t="shared" si="21"/>
        <v>COM</v>
      </c>
      <c r="B159" t="str">
        <f t="shared" si="18"/>
        <v>341</v>
      </c>
      <c r="C159" s="35" t="s">
        <v>20</v>
      </c>
      <c r="D159" s="20" t="s">
        <v>20</v>
      </c>
      <c r="E159" s="26" t="s">
        <v>893</v>
      </c>
      <c r="F159" s="33" t="str">
        <f t="shared" si="19"/>
        <v>OPERATIONS MANAGEMENT</v>
      </c>
      <c r="G159" s="9" t="s">
        <v>1</v>
      </c>
      <c r="H159" s="9" t="s">
        <v>0</v>
      </c>
      <c r="I159" s="29" t="s">
        <v>292</v>
      </c>
      <c r="J159" t="str">
        <f t="shared" si="20"/>
        <v>http://web.uvic.ca/calendar2018-09/CDs/COM/341.html</v>
      </c>
    </row>
    <row r="160" spans="1:10" x14ac:dyDescent="0.25">
      <c r="A160" t="str">
        <f t="shared" si="21"/>
        <v>COM</v>
      </c>
      <c r="B160" t="str">
        <f t="shared" si="18"/>
        <v>361</v>
      </c>
      <c r="C160" s="35" t="s">
        <v>20</v>
      </c>
      <c r="D160" s="20" t="s">
        <v>20</v>
      </c>
      <c r="E160" s="26" t="s">
        <v>894</v>
      </c>
      <c r="F160" s="33" t="str">
        <f t="shared" si="19"/>
        <v>INTERNATIONAL BUSINESS</v>
      </c>
      <c r="G160" s="9" t="s">
        <v>1</v>
      </c>
      <c r="H160" s="9" t="s">
        <v>0</v>
      </c>
      <c r="I160" s="29" t="s">
        <v>291</v>
      </c>
      <c r="J160" t="str">
        <f t="shared" si="20"/>
        <v>http://web.uvic.ca/calendar2018-09/CDs/COM/361.html</v>
      </c>
    </row>
    <row r="161" spans="1:10" x14ac:dyDescent="0.25">
      <c r="A161" t="str">
        <f t="shared" si="21"/>
        <v>COM</v>
      </c>
      <c r="B161" t="str">
        <f t="shared" si="18"/>
        <v>362</v>
      </c>
      <c r="C161" s="35" t="s">
        <v>20</v>
      </c>
      <c r="D161" s="20" t="s">
        <v>20</v>
      </c>
      <c r="E161" s="26" t="s">
        <v>895</v>
      </c>
      <c r="F161" s="33" t="str">
        <f t="shared" si="19"/>
        <v>BUSINESS AND SUSTAINABILITY</v>
      </c>
      <c r="G161" s="9" t="s">
        <v>4</v>
      </c>
      <c r="H161" s="9" t="s">
        <v>0</v>
      </c>
      <c r="I161" s="29" t="s">
        <v>75</v>
      </c>
      <c r="J161" t="str">
        <f t="shared" si="20"/>
        <v>http://web.uvic.ca/calendar2018-09/CDs/COM/362.html</v>
      </c>
    </row>
    <row r="162" spans="1:10" x14ac:dyDescent="0.25">
      <c r="A162" t="str">
        <f t="shared" si="21"/>
        <v>COM</v>
      </c>
      <c r="B162" t="str">
        <f t="shared" si="18"/>
        <v>371</v>
      </c>
      <c r="C162" s="35" t="s">
        <v>20</v>
      </c>
      <c r="D162" s="20" t="s">
        <v>20</v>
      </c>
      <c r="E162" s="26" t="s">
        <v>896</v>
      </c>
      <c r="F162" s="33" t="str">
        <f t="shared" si="19"/>
        <v>MANAGEMENT FINANCE</v>
      </c>
      <c r="G162" s="9" t="s">
        <v>1</v>
      </c>
      <c r="H162" s="9" t="s">
        <v>0</v>
      </c>
      <c r="I162" s="29" t="s">
        <v>290</v>
      </c>
      <c r="J162" t="str">
        <f t="shared" si="20"/>
        <v>http://web.uvic.ca/calendar2018-09/CDs/COM/371.html</v>
      </c>
    </row>
    <row r="163" spans="1:10" x14ac:dyDescent="0.25">
      <c r="A163" t="str">
        <f t="shared" si="21"/>
        <v>COM</v>
      </c>
      <c r="B163" t="str">
        <f t="shared" si="18"/>
        <v>400</v>
      </c>
      <c r="C163" s="35" t="s">
        <v>20</v>
      </c>
      <c r="D163" s="20" t="s">
        <v>20</v>
      </c>
      <c r="E163" s="26" t="s">
        <v>897</v>
      </c>
      <c r="F163" s="33" t="str">
        <f t="shared" si="19"/>
        <v>STRATEGIC MANAGEMENT</v>
      </c>
      <c r="G163" s="9" t="s">
        <v>1</v>
      </c>
      <c r="H163" s="9" t="s">
        <v>0</v>
      </c>
      <c r="I163" s="29" t="s">
        <v>289</v>
      </c>
      <c r="J163" t="str">
        <f t="shared" si="20"/>
        <v>http://web.uvic.ca/calendar2018-09/CDs/COM/400.html</v>
      </c>
    </row>
    <row r="164" spans="1:10" x14ac:dyDescent="0.25">
      <c r="A164" t="str">
        <f t="shared" si="21"/>
        <v>COM</v>
      </c>
      <c r="B164" t="str">
        <f t="shared" si="18"/>
        <v>402</v>
      </c>
      <c r="C164" s="35" t="s">
        <v>20</v>
      </c>
      <c r="D164" s="20" t="s">
        <v>20</v>
      </c>
      <c r="E164" s="26" t="s">
        <v>898</v>
      </c>
      <c r="F164" s="33" t="str">
        <f t="shared" si="19"/>
        <v xml:space="preserve">LEGAL ISSUES IN MANAGEMENT </v>
      </c>
      <c r="G164" s="9" t="s">
        <v>1</v>
      </c>
      <c r="H164" s="9" t="s">
        <v>0</v>
      </c>
      <c r="I164" s="29" t="s">
        <v>392</v>
      </c>
      <c r="J164" t="str">
        <f t="shared" si="20"/>
        <v>http://web.uvic.ca/calendar2018-09/CDs/COM/402.html</v>
      </c>
    </row>
    <row r="165" spans="1:10" x14ac:dyDescent="0.25">
      <c r="A165" t="str">
        <f t="shared" si="21"/>
        <v>COM</v>
      </c>
      <c r="B165" t="str">
        <f t="shared" si="18"/>
        <v>405</v>
      </c>
      <c r="C165" s="35" t="s">
        <v>20</v>
      </c>
      <c r="D165" s="20" t="s">
        <v>20</v>
      </c>
      <c r="E165" s="26" t="s">
        <v>899</v>
      </c>
      <c r="F165" s="33" t="str">
        <f t="shared" si="19"/>
        <v>CAREER PREPARATION ACROSS BORDERS</v>
      </c>
      <c r="G165" s="9" t="s">
        <v>1</v>
      </c>
      <c r="H165" s="9" t="s">
        <v>0</v>
      </c>
      <c r="I165" s="29" t="s">
        <v>393</v>
      </c>
      <c r="J165" t="str">
        <f t="shared" si="20"/>
        <v>http://web.uvic.ca/calendar2018-09/CDs/COM/405.html</v>
      </c>
    </row>
    <row r="166" spans="1:10" x14ac:dyDescent="0.25">
      <c r="A166" t="str">
        <f t="shared" si="21"/>
        <v>COM</v>
      </c>
      <c r="B166" t="str">
        <f t="shared" si="18"/>
        <v>410</v>
      </c>
      <c r="C166" s="35" t="s">
        <v>20</v>
      </c>
      <c r="D166" s="20" t="s">
        <v>20</v>
      </c>
      <c r="E166" s="26" t="s">
        <v>910</v>
      </c>
      <c r="F166" s="33" t="str">
        <f t="shared" si="19"/>
        <v xml:space="preserve">LEADERSHIP STRATEGIES </v>
      </c>
      <c r="G166" s="9" t="s">
        <v>1</v>
      </c>
      <c r="H166" s="9" t="s">
        <v>0</v>
      </c>
      <c r="I166" s="29" t="s">
        <v>394</v>
      </c>
      <c r="J166" t="str">
        <f t="shared" si="20"/>
        <v>http://web.uvic.ca/calendar2018-09/CDs/COM/410.html</v>
      </c>
    </row>
    <row r="167" spans="1:10" x14ac:dyDescent="0.25">
      <c r="A167" t="str">
        <f t="shared" si="21"/>
        <v>COM</v>
      </c>
      <c r="B167" t="str">
        <f t="shared" si="18"/>
        <v>425</v>
      </c>
      <c r="C167" s="35" t="s">
        <v>20</v>
      </c>
      <c r="D167" s="20" t="s">
        <v>20</v>
      </c>
      <c r="E167" s="26" t="s">
        <v>900</v>
      </c>
      <c r="F167" s="33" t="str">
        <f t="shared" si="19"/>
        <v>TAXATION FOR MANAGERS</v>
      </c>
      <c r="G167" s="9" t="s">
        <v>1</v>
      </c>
      <c r="H167" s="9" t="s">
        <v>0</v>
      </c>
      <c r="I167" s="29" t="s">
        <v>288</v>
      </c>
      <c r="J167" t="str">
        <f t="shared" si="20"/>
        <v>http://web.uvic.ca/calendar2018-09/CDs/COM/425.html</v>
      </c>
    </row>
    <row r="168" spans="1:10" x14ac:dyDescent="0.25">
      <c r="A168" t="str">
        <f t="shared" si="21"/>
        <v>COM</v>
      </c>
      <c r="B168" t="str">
        <f t="shared" si="18"/>
        <v>426</v>
      </c>
      <c r="C168" s="35" t="s">
        <v>20</v>
      </c>
      <c r="D168" s="20" t="s">
        <v>20</v>
      </c>
      <c r="E168" s="26" t="s">
        <v>911</v>
      </c>
      <c r="F168" s="33" t="str">
        <f t="shared" si="19"/>
        <v>MANAGEMENT ACCOUNTING II</v>
      </c>
      <c r="G168" s="9" t="s">
        <v>1</v>
      </c>
      <c r="H168" s="9" t="s">
        <v>0</v>
      </c>
      <c r="I168" s="29" t="s">
        <v>395</v>
      </c>
      <c r="J168" t="str">
        <f t="shared" si="20"/>
        <v>http://web.uvic.ca/calendar2018-09/CDs/COM/426.html</v>
      </c>
    </row>
    <row r="169" spans="1:10" x14ac:dyDescent="0.25">
      <c r="A169" t="str">
        <f t="shared" si="21"/>
        <v>COM</v>
      </c>
      <c r="B169" t="str">
        <f t="shared" si="18"/>
        <v>435</v>
      </c>
      <c r="C169" s="35" t="s">
        <v>20</v>
      </c>
      <c r="D169" s="20" t="s">
        <v>20</v>
      </c>
      <c r="E169" s="26" t="s">
        <v>901</v>
      </c>
      <c r="F169" s="33" t="str">
        <f t="shared" si="19"/>
        <v>CORPORATE RELATIONS AND RESPONSIBILITIES</v>
      </c>
      <c r="G169" s="9" t="s">
        <v>1</v>
      </c>
      <c r="H169" s="9" t="s">
        <v>0</v>
      </c>
      <c r="I169" s="29" t="s">
        <v>287</v>
      </c>
      <c r="J169" t="str">
        <f t="shared" si="20"/>
        <v>http://web.uvic.ca/calendar2018-09/CDs/COM/435.html</v>
      </c>
    </row>
    <row r="170" spans="1:10" x14ac:dyDescent="0.25">
      <c r="A170" t="str">
        <f t="shared" si="21"/>
        <v>COM</v>
      </c>
      <c r="B170" t="str">
        <f t="shared" si="18"/>
        <v>446</v>
      </c>
      <c r="C170" s="35" t="s">
        <v>20</v>
      </c>
      <c r="D170" s="20" t="s">
        <v>20</v>
      </c>
      <c r="E170" s="26" t="s">
        <v>912</v>
      </c>
      <c r="F170" s="33" t="str">
        <f t="shared" si="19"/>
        <v xml:space="preserve">INVESTMENTS </v>
      </c>
      <c r="G170" s="9" t="s">
        <v>1</v>
      </c>
      <c r="H170" s="9" t="s">
        <v>0</v>
      </c>
      <c r="I170" s="29" t="s">
        <v>396</v>
      </c>
      <c r="J170" t="str">
        <f t="shared" si="20"/>
        <v>http://web.uvic.ca/calendar2018-09/CDs/COM/446.html</v>
      </c>
    </row>
    <row r="171" spans="1:10" x14ac:dyDescent="0.25">
      <c r="A171" t="str">
        <f t="shared" si="21"/>
        <v>COM</v>
      </c>
      <c r="B171" t="str">
        <f t="shared" si="18"/>
        <v>495</v>
      </c>
      <c r="C171" s="35" t="s">
        <v>20</v>
      </c>
      <c r="D171" s="20" t="s">
        <v>20</v>
      </c>
      <c r="E171" s="26" t="s">
        <v>913</v>
      </c>
      <c r="F171" s="33" t="str">
        <f t="shared" si="19"/>
        <v>MARKETING COMMUNICATIONS</v>
      </c>
      <c r="G171" s="9" t="s">
        <v>1</v>
      </c>
      <c r="H171" s="9" t="s">
        <v>0</v>
      </c>
      <c r="I171" s="29" t="s">
        <v>397</v>
      </c>
      <c r="J171" t="str">
        <f t="shared" si="20"/>
        <v>http://web.uvic.ca/calendar2018-09/CDs/COM/495.html</v>
      </c>
    </row>
    <row r="172" spans="1:10" x14ac:dyDescent="0.25">
      <c r="A172" t="str">
        <f t="shared" si="21"/>
        <v>ENT</v>
      </c>
      <c r="B172" t="str">
        <f t="shared" si="18"/>
        <v>402</v>
      </c>
      <c r="C172" s="35" t="s">
        <v>20</v>
      </c>
      <c r="D172" s="20" t="s">
        <v>782</v>
      </c>
      <c r="E172" s="26" t="s">
        <v>902</v>
      </c>
      <c r="F172" s="33" t="str">
        <f t="shared" si="19"/>
        <v>ENTREPRENEURSHIP AND SMALL BUSINESS FOR THE NON-SPECIALIST</v>
      </c>
      <c r="G172" s="9" t="s">
        <v>1</v>
      </c>
      <c r="H172" s="9" t="s">
        <v>0</v>
      </c>
      <c r="I172" s="29" t="s">
        <v>250</v>
      </c>
      <c r="J172" t="str">
        <f t="shared" si="20"/>
        <v>http://web.uvic.ca/calendar2018-09/CDs/ENT/402.html</v>
      </c>
    </row>
    <row r="173" spans="1:10" x14ac:dyDescent="0.25">
      <c r="A173" t="str">
        <f t="shared" si="21"/>
        <v>ENT</v>
      </c>
      <c r="B173" t="str">
        <f t="shared" si="18"/>
        <v>410</v>
      </c>
      <c r="C173" s="35" t="s">
        <v>20</v>
      </c>
      <c r="D173" s="20" t="s">
        <v>782</v>
      </c>
      <c r="E173" s="26" t="s">
        <v>903</v>
      </c>
      <c r="F173" s="33" t="str">
        <f t="shared" si="19"/>
        <v>VENTURE MARKETING EXPERTISE (PROMISE SKILLS)</v>
      </c>
      <c r="G173" s="9" t="s">
        <v>1</v>
      </c>
      <c r="H173" s="9" t="s">
        <v>0</v>
      </c>
      <c r="I173" s="29" t="s">
        <v>249</v>
      </c>
      <c r="J173" t="str">
        <f t="shared" si="20"/>
        <v>http://web.uvic.ca/calendar2018-09/CDs/ENT/410.html</v>
      </c>
    </row>
    <row r="174" spans="1:10" x14ac:dyDescent="0.25">
      <c r="A174" t="str">
        <f t="shared" si="21"/>
        <v>ENT</v>
      </c>
      <c r="B174" t="str">
        <f t="shared" si="18"/>
        <v>411</v>
      </c>
      <c r="C174" s="35" t="s">
        <v>20</v>
      </c>
      <c r="D174" s="20" t="s">
        <v>782</v>
      </c>
      <c r="E174" s="26" t="s">
        <v>904</v>
      </c>
      <c r="F174" s="33" t="str">
        <f t="shared" si="19"/>
        <v>VENTURE PLANNING/FINANCE EXPERTISE (PLANNING SKILLS)</v>
      </c>
      <c r="G174" s="9" t="s">
        <v>1</v>
      </c>
      <c r="H174" s="9" t="s">
        <v>0</v>
      </c>
      <c r="I174" s="29" t="s">
        <v>248</v>
      </c>
      <c r="J174" t="str">
        <f t="shared" si="20"/>
        <v>http://web.uvic.ca/calendar2018-09/CDs/ENT/411.html</v>
      </c>
    </row>
    <row r="175" spans="1:10" x14ac:dyDescent="0.25">
      <c r="A175" t="str">
        <f t="shared" si="21"/>
        <v>ENT</v>
      </c>
      <c r="B175" t="str">
        <f t="shared" si="18"/>
        <v>412</v>
      </c>
      <c r="C175" s="35" t="s">
        <v>20</v>
      </c>
      <c r="D175" s="20" t="s">
        <v>782</v>
      </c>
      <c r="E175" s="26" t="s">
        <v>905</v>
      </c>
      <c r="F175" s="33" t="str">
        <f t="shared" si="19"/>
        <v>ACQUIRING EXPERT VENTURE COGNITIONS</v>
      </c>
      <c r="G175" s="9" t="s">
        <v>1</v>
      </c>
      <c r="H175" s="9" t="s">
        <v>0</v>
      </c>
      <c r="I175" s="29" t="s">
        <v>247</v>
      </c>
      <c r="J175" t="str">
        <f t="shared" si="20"/>
        <v>http://web.uvic.ca/calendar2018-09/CDs/ENT/412.html</v>
      </c>
    </row>
    <row r="176" spans="1:10" x14ac:dyDescent="0.25">
      <c r="A176" t="str">
        <f t="shared" si="21"/>
        <v>ENT</v>
      </c>
      <c r="B176" t="str">
        <f t="shared" si="18"/>
        <v>413</v>
      </c>
      <c r="C176" s="35" t="s">
        <v>20</v>
      </c>
      <c r="D176" s="20" t="s">
        <v>782</v>
      </c>
      <c r="E176" s="26" t="s">
        <v>906</v>
      </c>
      <c r="F176" s="33" t="str">
        <f t="shared" si="19"/>
        <v>PORTFOLIO PRACTICUM</v>
      </c>
      <c r="G176" s="9" t="s">
        <v>1</v>
      </c>
      <c r="H176" s="9" t="s">
        <v>0</v>
      </c>
      <c r="I176" s="29" t="s">
        <v>246</v>
      </c>
      <c r="J176" t="str">
        <f t="shared" si="20"/>
        <v>http://web.uvic.ca/calendar2018-09/CDs/ENT/413.html</v>
      </c>
    </row>
    <row r="177" spans="1:10" x14ac:dyDescent="0.25">
      <c r="A177" t="str">
        <f>LEFT(E177,4)</f>
        <v>EDCI</v>
      </c>
      <c r="B177" t="str">
        <f t="shared" si="18"/>
        <v>340</v>
      </c>
      <c r="C177" s="35" t="s">
        <v>257</v>
      </c>
      <c r="D177" s="20" t="s">
        <v>783</v>
      </c>
      <c r="E177" s="28" t="s">
        <v>914</v>
      </c>
      <c r="F177" s="33" t="str">
        <f t="shared" si="19"/>
        <v>MEDIA ACTIVISM, SOCIAL JUSTICE AND EDUCATIONAL CHANGE</v>
      </c>
      <c r="G177" s="9" t="s">
        <v>4</v>
      </c>
      <c r="H177" s="9" t="s">
        <v>0</v>
      </c>
      <c r="I177" s="29" t="s">
        <v>265</v>
      </c>
      <c r="J177" t="str">
        <f t="shared" si="20"/>
        <v>http://web.uvic.ca/calendar2018-09/CDs/EDCI/340.html</v>
      </c>
    </row>
    <row r="178" spans="1:10" x14ac:dyDescent="0.25">
      <c r="A178" t="str">
        <f t="shared" ref="A178:A186" si="22">LEFT(E178,4)</f>
        <v>EDCI</v>
      </c>
      <c r="B178" t="str">
        <f t="shared" si="18"/>
        <v>453</v>
      </c>
      <c r="C178" s="35" t="s">
        <v>257</v>
      </c>
      <c r="D178" s="20" t="s">
        <v>783</v>
      </c>
      <c r="E178" s="28" t="s">
        <v>915</v>
      </c>
      <c r="F178" s="33" t="str">
        <f t="shared" si="19"/>
        <v>ECOLOGY FOR TEACHERS</v>
      </c>
      <c r="G178" s="9" t="s">
        <v>4</v>
      </c>
      <c r="H178" s="9" t="s">
        <v>0</v>
      </c>
      <c r="I178" s="29" t="s">
        <v>264</v>
      </c>
      <c r="J178" t="str">
        <f t="shared" si="20"/>
        <v>http://web.uvic.ca/calendar2018-09/CDs/EDCI/453.html</v>
      </c>
    </row>
    <row r="179" spans="1:10" x14ac:dyDescent="0.25">
      <c r="A179" t="str">
        <f t="shared" si="22"/>
        <v>EDCI</v>
      </c>
      <c r="B179" t="str">
        <f t="shared" si="18"/>
        <v>454</v>
      </c>
      <c r="C179" s="35" t="s">
        <v>257</v>
      </c>
      <c r="D179" s="20" t="s">
        <v>783</v>
      </c>
      <c r="E179" s="28" t="s">
        <v>916</v>
      </c>
      <c r="F179" s="33" t="str">
        <f t="shared" si="19"/>
        <v>ENVIRONMENTAL EDUCATION</v>
      </c>
      <c r="G179" s="9" t="s">
        <v>4</v>
      </c>
      <c r="H179" s="9" t="s">
        <v>0</v>
      </c>
      <c r="I179" s="29" t="s">
        <v>263</v>
      </c>
      <c r="J179" t="str">
        <f t="shared" si="20"/>
        <v>http://web.uvic.ca/calendar2018-09/CDs/EDCI/454.html</v>
      </c>
    </row>
    <row r="180" spans="1:10" x14ac:dyDescent="0.25">
      <c r="A180" t="str">
        <f t="shared" si="22"/>
        <v>EDCI</v>
      </c>
      <c r="B180" t="str">
        <f t="shared" si="18"/>
        <v>468</v>
      </c>
      <c r="C180" s="35" t="s">
        <v>257</v>
      </c>
      <c r="D180" s="20" t="s">
        <v>783</v>
      </c>
      <c r="E180" s="28" t="s">
        <v>917</v>
      </c>
      <c r="F180" s="33" t="str">
        <f t="shared" si="19"/>
        <v>ENVIRONMENTAL ISSUES EDUCATION</v>
      </c>
      <c r="G180" s="9" t="s">
        <v>4</v>
      </c>
      <c r="H180" s="9" t="s">
        <v>0</v>
      </c>
      <c r="I180" s="29" t="s">
        <v>262</v>
      </c>
      <c r="J180" t="str">
        <f t="shared" si="20"/>
        <v>http://web.uvic.ca/calendar2018-09/CDs/EDCI/468.html</v>
      </c>
    </row>
    <row r="181" spans="1:10" x14ac:dyDescent="0.25">
      <c r="A181" t="str">
        <f t="shared" si="22"/>
        <v>EDCI</v>
      </c>
      <c r="B181" t="str">
        <f t="shared" si="18"/>
        <v>571</v>
      </c>
      <c r="C181" s="35" t="s">
        <v>257</v>
      </c>
      <c r="D181" s="20" t="s">
        <v>783</v>
      </c>
      <c r="E181" s="28" t="s">
        <v>918</v>
      </c>
      <c r="F181" s="33" t="str">
        <f t="shared" si="19"/>
        <v>RESEARCH IN CURRICULUM AND INSTRUCTION IN THE SECONDARY GRADES</v>
      </c>
      <c r="G181" s="9" t="s">
        <v>1</v>
      </c>
      <c r="H181" s="9" t="s">
        <v>3</v>
      </c>
      <c r="I181" s="29" t="s">
        <v>261</v>
      </c>
      <c r="J181" t="str">
        <f t="shared" si="20"/>
        <v>http://web.uvic.ca/calendar2018-09/CDs/EDCI/571.html</v>
      </c>
    </row>
    <row r="182" spans="1:10" x14ac:dyDescent="0.25">
      <c r="A182" t="str">
        <f t="shared" si="22"/>
        <v>EDCI</v>
      </c>
      <c r="B182" t="str">
        <f t="shared" si="18"/>
        <v>572</v>
      </c>
      <c r="C182" s="35" t="s">
        <v>257</v>
      </c>
      <c r="D182" s="20" t="s">
        <v>783</v>
      </c>
      <c r="E182" s="28" t="s">
        <v>919</v>
      </c>
      <c r="F182" s="33" t="str">
        <f t="shared" si="19"/>
        <v>DEVELOPMENT AND IMPLEMENTATION OF THE CURRICULUM</v>
      </c>
      <c r="G182" s="9" t="s">
        <v>1</v>
      </c>
      <c r="H182" s="9" t="s">
        <v>3</v>
      </c>
      <c r="I182" s="29" t="s">
        <v>260</v>
      </c>
      <c r="J182" t="str">
        <f t="shared" si="20"/>
        <v>http://web.uvic.ca/calendar2018-09/CDs/EDCI/572.html</v>
      </c>
    </row>
    <row r="183" spans="1:10" x14ac:dyDescent="0.25">
      <c r="A183" t="str">
        <f t="shared" si="22"/>
        <v>EDCI</v>
      </c>
      <c r="B183" t="str">
        <f t="shared" si="18"/>
        <v>574</v>
      </c>
      <c r="C183" s="35" t="s">
        <v>257</v>
      </c>
      <c r="D183" s="20" t="s">
        <v>783</v>
      </c>
      <c r="E183" s="28" t="s">
        <v>920</v>
      </c>
      <c r="F183" s="33" t="str">
        <f t="shared" si="19"/>
        <v>ENVIRONMENTAL EDUCATION PERSPECTIVES</v>
      </c>
      <c r="G183" s="9" t="s">
        <v>4</v>
      </c>
      <c r="H183" s="9" t="s">
        <v>3</v>
      </c>
      <c r="I183" s="29" t="s">
        <v>259</v>
      </c>
      <c r="J183" t="str">
        <f t="shared" si="20"/>
        <v>http://web.uvic.ca/calendar2018-09/CDs/EDCI/574.html</v>
      </c>
    </row>
    <row r="184" spans="1:10" x14ac:dyDescent="0.25">
      <c r="A184" t="str">
        <f t="shared" si="22"/>
        <v>EDCI</v>
      </c>
      <c r="B184" t="str">
        <f t="shared" si="18"/>
        <v>576</v>
      </c>
      <c r="C184" s="34" t="s">
        <v>257</v>
      </c>
      <c r="D184" s="23" t="s">
        <v>783</v>
      </c>
      <c r="E184" s="26" t="s">
        <v>696</v>
      </c>
      <c r="F184" s="33" t="str">
        <f t="shared" si="19"/>
        <v>ECOLOGY, PEDAGOGY, AND PRACTICE</v>
      </c>
      <c r="G184" s="9" t="s">
        <v>4</v>
      </c>
      <c r="H184" s="9" t="s">
        <v>3</v>
      </c>
      <c r="I184" s="17" t="s">
        <v>754</v>
      </c>
      <c r="J184" t="str">
        <f t="shared" si="20"/>
        <v>http://web.uvic.ca/calendar2018-09/CDs/EDCI/576.html</v>
      </c>
    </row>
    <row r="185" spans="1:10" x14ac:dyDescent="0.25">
      <c r="A185" t="str">
        <f t="shared" si="22"/>
        <v>EDCI</v>
      </c>
      <c r="B185" t="str">
        <f t="shared" ref="B185:B203" si="23">RIGHT(E185,3)</f>
        <v>673</v>
      </c>
      <c r="C185" s="35" t="s">
        <v>257</v>
      </c>
      <c r="D185" s="20" t="s">
        <v>783</v>
      </c>
      <c r="E185" s="28" t="s">
        <v>921</v>
      </c>
      <c r="F185" s="33" t="str">
        <f t="shared" si="19"/>
        <v>INFORMATION AND COMMUNICATION TECHNOLOGIES IN ENVIRONMENTAL EDUCATION, MATHEMATICS, AND SCIENCE INSTRUCTION</v>
      </c>
      <c r="G185" s="9" t="s">
        <v>4</v>
      </c>
      <c r="H185" s="9" t="s">
        <v>3</v>
      </c>
      <c r="I185" s="29" t="s">
        <v>258</v>
      </c>
      <c r="J185" t="str">
        <f t="shared" si="20"/>
        <v>http://web.uvic.ca/calendar2018-09/CDs/EDCI/673.html</v>
      </c>
    </row>
    <row r="186" spans="1:10" x14ac:dyDescent="0.25">
      <c r="A186" t="str">
        <f t="shared" si="22"/>
        <v>EDCI</v>
      </c>
      <c r="B186" t="str">
        <f t="shared" si="23"/>
        <v>773</v>
      </c>
      <c r="C186" s="35" t="s">
        <v>257</v>
      </c>
      <c r="D186" s="20" t="s">
        <v>783</v>
      </c>
      <c r="E186" s="28" t="s">
        <v>922</v>
      </c>
      <c r="F186" s="33" t="str">
        <f t="shared" si="19"/>
        <v>CURRICULUM AND INSTRUCTION IN SECONDARY SCHOOL SOCIAL SCIENCES</v>
      </c>
      <c r="G186" s="9" t="s">
        <v>4</v>
      </c>
      <c r="H186" s="9" t="s">
        <v>3</v>
      </c>
      <c r="I186" s="29" t="s">
        <v>256</v>
      </c>
      <c r="J186" t="str">
        <f t="shared" si="20"/>
        <v>http://web.uvic.ca/calendar2018-09/CDs/EDCI/773.html</v>
      </c>
    </row>
    <row r="187" spans="1:10" x14ac:dyDescent="0.25">
      <c r="A187" t="str">
        <f>LEFT(E187,3)</f>
        <v>EOS</v>
      </c>
      <c r="B187" t="str">
        <f t="shared" si="23"/>
        <v>110</v>
      </c>
      <c r="C187" s="35" t="s">
        <v>229</v>
      </c>
      <c r="D187" s="20" t="s">
        <v>229</v>
      </c>
      <c r="E187" s="26" t="s">
        <v>923</v>
      </c>
      <c r="F187" s="33" t="str">
        <f t="shared" si="19"/>
        <v>OCEANS AND ATMOSPHERE</v>
      </c>
      <c r="G187" s="9" t="s">
        <v>4</v>
      </c>
      <c r="H187" s="9" t="s">
        <v>0</v>
      </c>
      <c r="I187" s="29" t="s">
        <v>245</v>
      </c>
      <c r="J187" t="str">
        <f t="shared" si="20"/>
        <v>http://web.uvic.ca/calendar2018-09/CDs/EOS/110.html</v>
      </c>
    </row>
    <row r="188" spans="1:10" x14ac:dyDescent="0.25">
      <c r="A188" t="str">
        <f t="shared" ref="A188:A207" si="24">LEFT(E188,3)</f>
        <v>EOS</v>
      </c>
      <c r="B188" t="str">
        <f t="shared" si="23"/>
        <v>120</v>
      </c>
      <c r="C188" s="35" t="s">
        <v>229</v>
      </c>
      <c r="D188" s="20" t="s">
        <v>229</v>
      </c>
      <c r="E188" s="26" t="s">
        <v>924</v>
      </c>
      <c r="F188" s="33" t="str">
        <f t="shared" si="19"/>
        <v>THE DYNAMIC EARTH</v>
      </c>
      <c r="G188" s="9" t="s">
        <v>4</v>
      </c>
      <c r="H188" s="9" t="s">
        <v>0</v>
      </c>
      <c r="I188" s="29" t="s">
        <v>244</v>
      </c>
      <c r="J188" t="str">
        <f t="shared" si="20"/>
        <v>http://web.uvic.ca/calendar2018-09/CDs/EOS/120.html</v>
      </c>
    </row>
    <row r="189" spans="1:10" x14ac:dyDescent="0.25">
      <c r="A189" t="str">
        <f t="shared" si="24"/>
        <v>EOS</v>
      </c>
      <c r="B189" t="str">
        <f t="shared" si="23"/>
        <v>225</v>
      </c>
      <c r="C189" s="35" t="s">
        <v>229</v>
      </c>
      <c r="D189" s="20" t="s">
        <v>229</v>
      </c>
      <c r="E189" s="26" t="s">
        <v>925</v>
      </c>
      <c r="F189" s="33" t="str">
        <f t="shared" si="19"/>
        <v>EARTH SYSTEM MODELLING</v>
      </c>
      <c r="G189" s="9" t="s">
        <v>4</v>
      </c>
      <c r="H189" s="9" t="s">
        <v>0</v>
      </c>
      <c r="I189" s="29" t="s">
        <v>243</v>
      </c>
      <c r="J189" t="str">
        <f t="shared" si="20"/>
        <v>http://web.uvic.ca/calendar2018-09/CDs/EOS/225.html</v>
      </c>
    </row>
    <row r="190" spans="1:10" x14ac:dyDescent="0.25">
      <c r="A190" t="str">
        <f t="shared" si="24"/>
        <v>EOS</v>
      </c>
      <c r="B190" t="str">
        <f t="shared" si="23"/>
        <v>260</v>
      </c>
      <c r="C190" s="35" t="s">
        <v>229</v>
      </c>
      <c r="D190" s="20" t="s">
        <v>229</v>
      </c>
      <c r="E190" s="26" t="s">
        <v>926</v>
      </c>
      <c r="F190" s="33" t="str">
        <f t="shared" si="19"/>
        <v>EARTH SYSTEM EVOLUTION</v>
      </c>
      <c r="G190" s="9" t="s">
        <v>4</v>
      </c>
      <c r="H190" s="9" t="s">
        <v>0</v>
      </c>
      <c r="I190" s="29" t="s">
        <v>242</v>
      </c>
      <c r="J190" t="str">
        <f t="shared" si="20"/>
        <v>http://web.uvic.ca/calendar2018-09/CDs/EOS/260.html</v>
      </c>
    </row>
    <row r="191" spans="1:10" x14ac:dyDescent="0.25">
      <c r="A191" t="str">
        <f t="shared" si="24"/>
        <v>EOS</v>
      </c>
      <c r="B191" t="str">
        <f t="shared" si="23"/>
        <v>311</v>
      </c>
      <c r="C191" s="35" t="s">
        <v>229</v>
      </c>
      <c r="D191" s="20" t="s">
        <v>229</v>
      </c>
      <c r="E191" s="26" t="s">
        <v>927</v>
      </c>
      <c r="F191" s="33" t="str">
        <f t="shared" si="19"/>
        <v>BIOLOGICAL OCEANOGRAPHY</v>
      </c>
      <c r="G191" s="9" t="s">
        <v>4</v>
      </c>
      <c r="H191" s="9" t="s">
        <v>0</v>
      </c>
      <c r="I191" s="29" t="s">
        <v>241</v>
      </c>
      <c r="J191" t="str">
        <f t="shared" si="20"/>
        <v>http://web.uvic.ca/calendar2018-09/CDs/EOS/311.html</v>
      </c>
    </row>
    <row r="192" spans="1:10" x14ac:dyDescent="0.25">
      <c r="A192" t="str">
        <f t="shared" si="24"/>
        <v>EOS</v>
      </c>
      <c r="B192" t="str">
        <f t="shared" si="23"/>
        <v>312</v>
      </c>
      <c r="C192" s="35" t="s">
        <v>229</v>
      </c>
      <c r="D192" s="20" t="s">
        <v>229</v>
      </c>
      <c r="E192" s="26" t="s">
        <v>928</v>
      </c>
      <c r="F192" s="33" t="str">
        <f t="shared" si="19"/>
        <v>INTRODUCTORY CHEMICAL OCEANGRPHY</v>
      </c>
      <c r="G192" s="9" t="s">
        <v>4</v>
      </c>
      <c r="H192" s="9" t="s">
        <v>0</v>
      </c>
      <c r="I192" s="29" t="s">
        <v>240</v>
      </c>
      <c r="J192" t="str">
        <f t="shared" si="20"/>
        <v>http://web.uvic.ca/calendar2018-09/CDs/EOS/312.html</v>
      </c>
    </row>
    <row r="193" spans="1:10" x14ac:dyDescent="0.25">
      <c r="A193" t="str">
        <f t="shared" si="24"/>
        <v>EOS</v>
      </c>
      <c r="B193" t="str">
        <f t="shared" si="23"/>
        <v>340</v>
      </c>
      <c r="C193" s="35" t="s">
        <v>229</v>
      </c>
      <c r="D193" s="20" t="s">
        <v>229</v>
      </c>
      <c r="E193" s="26" t="s">
        <v>929</v>
      </c>
      <c r="F193" s="33" t="str">
        <f t="shared" si="19"/>
        <v>ATMOSPHERIC SCIENCES</v>
      </c>
      <c r="G193" s="9" t="s">
        <v>4</v>
      </c>
      <c r="H193" s="9" t="s">
        <v>0</v>
      </c>
      <c r="I193" s="29" t="s">
        <v>239</v>
      </c>
      <c r="J193" t="str">
        <f t="shared" si="20"/>
        <v>http://web.uvic.ca/calendar2018-09/CDs/EOS/340.html</v>
      </c>
    </row>
    <row r="194" spans="1:10" x14ac:dyDescent="0.25">
      <c r="A194" t="str">
        <f t="shared" si="24"/>
        <v>EOS</v>
      </c>
      <c r="B194" t="str">
        <f t="shared" si="23"/>
        <v>350</v>
      </c>
      <c r="C194" s="35" t="s">
        <v>229</v>
      </c>
      <c r="D194" s="20" t="s">
        <v>229</v>
      </c>
      <c r="E194" s="26" t="s">
        <v>930</v>
      </c>
      <c r="F194" s="33" t="str">
        <f t="shared" si="19"/>
        <v>UNDERSTANDNG THE OCEANS</v>
      </c>
      <c r="G194" s="9" t="s">
        <v>4</v>
      </c>
      <c r="H194" s="9" t="s">
        <v>0</v>
      </c>
      <c r="I194" s="29" t="s">
        <v>238</v>
      </c>
      <c r="J194" t="str">
        <f t="shared" si="20"/>
        <v>http://web.uvic.ca/calendar2018-09/CDs/EOS/350.html</v>
      </c>
    </row>
    <row r="195" spans="1:10" x14ac:dyDescent="0.25">
      <c r="A195" t="str">
        <f t="shared" si="24"/>
        <v>EOS</v>
      </c>
      <c r="B195" t="str">
        <f t="shared" si="23"/>
        <v>365</v>
      </c>
      <c r="C195" s="35" t="s">
        <v>229</v>
      </c>
      <c r="D195" s="20" t="s">
        <v>229</v>
      </c>
      <c r="E195" s="26" t="s">
        <v>931</v>
      </c>
      <c r="F195" s="33" t="str">
        <f t="shared" si="19"/>
        <v>CLIMATE AND SOCIETY</v>
      </c>
      <c r="G195" s="9" t="s">
        <v>4</v>
      </c>
      <c r="H195" s="9" t="s">
        <v>0</v>
      </c>
      <c r="I195" s="29" t="s">
        <v>191</v>
      </c>
      <c r="J195" t="str">
        <f t="shared" si="20"/>
        <v>http://web.uvic.ca/calendar2018-09/CDs/EOS/365.html</v>
      </c>
    </row>
    <row r="196" spans="1:10" x14ac:dyDescent="0.25">
      <c r="A196" t="str">
        <f t="shared" si="24"/>
        <v>EOS</v>
      </c>
      <c r="B196" t="str">
        <f t="shared" si="23"/>
        <v>400</v>
      </c>
      <c r="C196" s="35" t="s">
        <v>229</v>
      </c>
      <c r="D196" s="20" t="s">
        <v>229</v>
      </c>
      <c r="E196" s="26" t="s">
        <v>932</v>
      </c>
      <c r="F196" s="33" t="str">
        <f t="shared" si="19"/>
        <v>ADVANCED FIELD GEOLOGY</v>
      </c>
      <c r="G196" s="9" t="s">
        <v>4</v>
      </c>
      <c r="H196" s="9" t="s">
        <v>0</v>
      </c>
      <c r="I196" s="29" t="s">
        <v>237</v>
      </c>
      <c r="J196" t="str">
        <f t="shared" si="20"/>
        <v>http://web.uvic.ca/calendar2018-09/CDs/EOS/400.html</v>
      </c>
    </row>
    <row r="197" spans="1:10" x14ac:dyDescent="0.25">
      <c r="A197" t="str">
        <f t="shared" si="24"/>
        <v>EOS</v>
      </c>
      <c r="B197" t="str">
        <f t="shared" si="23"/>
        <v>403</v>
      </c>
      <c r="C197" s="35" t="s">
        <v>229</v>
      </c>
      <c r="D197" s="20" t="s">
        <v>229</v>
      </c>
      <c r="E197" s="26" t="s">
        <v>933</v>
      </c>
      <c r="F197" s="33" t="str">
        <f t="shared" si="19"/>
        <v>GLOBAL BIOGEOCHEM CYCLES</v>
      </c>
      <c r="G197" s="9" t="s">
        <v>4</v>
      </c>
      <c r="H197" s="9" t="s">
        <v>0</v>
      </c>
      <c r="I197" s="29" t="s">
        <v>236</v>
      </c>
      <c r="J197" t="str">
        <f t="shared" si="20"/>
        <v>http://web.uvic.ca/calendar2018-09/CDs/EOS/403.html</v>
      </c>
    </row>
    <row r="198" spans="1:10" x14ac:dyDescent="0.25">
      <c r="A198" t="str">
        <f t="shared" si="24"/>
        <v>EOS</v>
      </c>
      <c r="B198" t="str">
        <f t="shared" si="23"/>
        <v>420</v>
      </c>
      <c r="C198" s="35" t="s">
        <v>229</v>
      </c>
      <c r="D198" s="20" t="s">
        <v>229</v>
      </c>
      <c r="E198" s="26" t="s">
        <v>934</v>
      </c>
      <c r="F198" s="33" t="str">
        <f t="shared" si="19"/>
        <v>RESOURCE GEOLOGY</v>
      </c>
      <c r="G198" s="9" t="s">
        <v>4</v>
      </c>
      <c r="H198" s="9" t="s">
        <v>0</v>
      </c>
      <c r="I198" s="29" t="s">
        <v>235</v>
      </c>
      <c r="J198" t="str">
        <f t="shared" si="20"/>
        <v>http://web.uvic.ca/calendar2018-09/CDs/EOS/420.html</v>
      </c>
    </row>
    <row r="199" spans="1:10" x14ac:dyDescent="0.25">
      <c r="A199" t="str">
        <f t="shared" si="24"/>
        <v>EOS</v>
      </c>
      <c r="B199" t="str">
        <f t="shared" si="23"/>
        <v>422</v>
      </c>
      <c r="C199" s="35" t="s">
        <v>229</v>
      </c>
      <c r="D199" s="20" t="s">
        <v>229</v>
      </c>
      <c r="E199" s="26" t="s">
        <v>935</v>
      </c>
      <c r="F199" s="33" t="str">
        <f t="shared" si="19"/>
        <v>ENERGY RESOURCES</v>
      </c>
      <c r="G199" s="9" t="s">
        <v>4</v>
      </c>
      <c r="H199" s="9" t="s">
        <v>0</v>
      </c>
      <c r="I199" s="29" t="s">
        <v>234</v>
      </c>
      <c r="J199" t="str">
        <f t="shared" si="20"/>
        <v>http://web.uvic.ca/calendar2018-09/CDs/EOS/422.html</v>
      </c>
    </row>
    <row r="200" spans="1:10" x14ac:dyDescent="0.25">
      <c r="A200" t="str">
        <f t="shared" si="24"/>
        <v>EOS</v>
      </c>
      <c r="B200" t="str">
        <f t="shared" si="23"/>
        <v>425</v>
      </c>
      <c r="C200" s="35" t="s">
        <v>229</v>
      </c>
      <c r="D200" s="20" t="s">
        <v>229</v>
      </c>
      <c r="E200" s="26" t="s">
        <v>936</v>
      </c>
      <c r="F200" s="33" t="str">
        <f t="shared" si="19"/>
        <v>AQUEOUS CHEMISTRY IN EARTH AND OCEAN</v>
      </c>
      <c r="G200" s="9" t="s">
        <v>4</v>
      </c>
      <c r="H200" s="9" t="s">
        <v>0</v>
      </c>
      <c r="I200" s="29" t="s">
        <v>233</v>
      </c>
      <c r="J200" t="str">
        <f t="shared" si="20"/>
        <v>http://web.uvic.ca/calendar2018-09/CDs/EOS/425.html</v>
      </c>
    </row>
    <row r="201" spans="1:10" x14ac:dyDescent="0.25">
      <c r="A201" t="str">
        <f t="shared" si="24"/>
        <v>EOS</v>
      </c>
      <c r="B201" t="str">
        <f t="shared" si="23"/>
        <v>433</v>
      </c>
      <c r="C201" s="35" t="s">
        <v>229</v>
      </c>
      <c r="D201" s="20" t="s">
        <v>229</v>
      </c>
      <c r="E201" s="26" t="s">
        <v>937</v>
      </c>
      <c r="F201" s="33" t="str">
        <f t="shared" si="19"/>
        <v>THE CLIMATE SYSTEM</v>
      </c>
      <c r="G201" s="9" t="s">
        <v>4</v>
      </c>
      <c r="H201" s="9" t="s">
        <v>0</v>
      </c>
      <c r="I201" s="29" t="s">
        <v>228</v>
      </c>
      <c r="J201" t="str">
        <f t="shared" si="20"/>
        <v>http://web.uvic.ca/calendar2018-09/CDs/EOS/433.html</v>
      </c>
    </row>
    <row r="202" spans="1:10" x14ac:dyDescent="0.25">
      <c r="A202" t="str">
        <f t="shared" si="24"/>
        <v>EOS</v>
      </c>
      <c r="B202" t="str">
        <f t="shared" si="23"/>
        <v>450</v>
      </c>
      <c r="C202" s="35" t="s">
        <v>229</v>
      </c>
      <c r="D202" s="20" t="s">
        <v>229</v>
      </c>
      <c r="E202" s="26" t="s">
        <v>938</v>
      </c>
      <c r="F202" s="33" t="str">
        <f t="shared" ref="F202:F265" si="25">HYPERLINK(J202,I202)</f>
        <v>QUATERNARY GEOLOGY</v>
      </c>
      <c r="G202" s="9" t="s">
        <v>4</v>
      </c>
      <c r="H202" s="9" t="s">
        <v>0</v>
      </c>
      <c r="I202" s="29" t="s">
        <v>232</v>
      </c>
      <c r="J202" t="str">
        <f t="shared" si="20"/>
        <v>http://web.uvic.ca/calendar2018-09/CDs/EOS/450.html</v>
      </c>
    </row>
    <row r="203" spans="1:10" x14ac:dyDescent="0.25">
      <c r="A203" t="str">
        <f t="shared" si="24"/>
        <v>EOS</v>
      </c>
      <c r="B203" t="str">
        <f t="shared" si="23"/>
        <v>460</v>
      </c>
      <c r="C203" s="35" t="s">
        <v>229</v>
      </c>
      <c r="D203" s="20" t="s">
        <v>229</v>
      </c>
      <c r="E203" s="26" t="s">
        <v>939</v>
      </c>
      <c r="F203" s="33" t="str">
        <f t="shared" si="25"/>
        <v>EARTH SYSTEM SCIENCE</v>
      </c>
      <c r="G203" s="9" t="s">
        <v>4</v>
      </c>
      <c r="H203" s="9" t="s">
        <v>0</v>
      </c>
      <c r="I203" s="29" t="s">
        <v>231</v>
      </c>
      <c r="J203" t="str">
        <f t="shared" ref="J203:J266" si="26">"http://web.uvic.ca/calendar2018-09/CDs/"&amp;A203&amp;"/"&amp;B203&amp;".html"</f>
        <v>http://web.uvic.ca/calendar2018-09/CDs/EOS/460.html</v>
      </c>
    </row>
    <row r="204" spans="1:10" x14ac:dyDescent="0.25">
      <c r="A204" t="str">
        <f t="shared" si="24"/>
        <v>EOS</v>
      </c>
      <c r="B204" t="str">
        <f t="shared" ref="B204:B262" si="27">RIGHT(E204,4)</f>
        <v>518A</v>
      </c>
      <c r="C204" s="34" t="s">
        <v>229</v>
      </c>
      <c r="D204" s="23" t="s">
        <v>229</v>
      </c>
      <c r="E204" s="26" t="s">
        <v>531</v>
      </c>
      <c r="F204" s="33" t="str">
        <f t="shared" si="25"/>
        <v>SELECTED TOPICS IN EARTH, OCEAN AND ATMOSPHERIC SCIENCES</v>
      </c>
      <c r="G204" s="9" t="s">
        <v>1</v>
      </c>
      <c r="H204" s="9" t="s">
        <v>3</v>
      </c>
      <c r="I204" s="17" t="s">
        <v>624</v>
      </c>
      <c r="J204" t="str">
        <f t="shared" si="26"/>
        <v>http://web.uvic.ca/calendar2018-09/CDs/EOS/518A.html</v>
      </c>
    </row>
    <row r="205" spans="1:10" x14ac:dyDescent="0.25">
      <c r="A205" t="str">
        <f t="shared" si="24"/>
        <v>EOS</v>
      </c>
      <c r="B205" t="str">
        <f t="shared" si="27"/>
        <v>519B</v>
      </c>
      <c r="C205" s="34" t="s">
        <v>229</v>
      </c>
      <c r="D205" s="23" t="s">
        <v>229</v>
      </c>
      <c r="E205" s="26" t="s">
        <v>697</v>
      </c>
      <c r="F205" s="33" t="str">
        <f t="shared" si="25"/>
        <v>SELECTED TOPICS IN GEOPHYSICS</v>
      </c>
      <c r="G205" s="9" t="s">
        <v>4</v>
      </c>
      <c r="H205" s="9" t="s">
        <v>3</v>
      </c>
      <c r="I205" s="17" t="s">
        <v>755</v>
      </c>
      <c r="J205" t="str">
        <f t="shared" si="26"/>
        <v>http://web.uvic.ca/calendar2018-09/CDs/EOS/519B.html</v>
      </c>
    </row>
    <row r="206" spans="1:10" x14ac:dyDescent="0.25">
      <c r="A206" t="str">
        <f t="shared" si="24"/>
        <v>EOS</v>
      </c>
      <c r="B206" t="str">
        <f>RIGHT(E206,3)</f>
        <v>538</v>
      </c>
      <c r="C206" s="35" t="s">
        <v>229</v>
      </c>
      <c r="D206" s="20" t="s">
        <v>229</v>
      </c>
      <c r="E206" s="26" t="s">
        <v>940</v>
      </c>
      <c r="F206" s="33" t="str">
        <f t="shared" si="25"/>
        <v>AQUEOUS GEOCHEMISTRY AND THE ENVIRONMENT</v>
      </c>
      <c r="G206" s="9" t="s">
        <v>4</v>
      </c>
      <c r="H206" s="9" t="s">
        <v>3</v>
      </c>
      <c r="I206" s="29" t="s">
        <v>230</v>
      </c>
      <c r="J206" t="str">
        <f t="shared" si="26"/>
        <v>http://web.uvic.ca/calendar2018-09/CDs/EOS/538.html</v>
      </c>
    </row>
    <row r="207" spans="1:10" x14ac:dyDescent="0.25">
      <c r="A207" t="str">
        <f t="shared" si="24"/>
        <v>EOS</v>
      </c>
      <c r="B207" t="str">
        <f t="shared" ref="B207:B230" si="28">RIGHT(E207,3)</f>
        <v>550</v>
      </c>
      <c r="C207" s="35" t="s">
        <v>229</v>
      </c>
      <c r="D207" s="20" t="s">
        <v>229</v>
      </c>
      <c r="E207" s="26" t="s">
        <v>941</v>
      </c>
      <c r="F207" s="33" t="str">
        <f t="shared" si="25"/>
        <v>THE CLIMATE SYSTEM</v>
      </c>
      <c r="G207" s="9" t="s">
        <v>4</v>
      </c>
      <c r="H207" s="9" t="s">
        <v>3</v>
      </c>
      <c r="I207" s="29" t="s">
        <v>228</v>
      </c>
      <c r="J207" t="str">
        <f t="shared" si="26"/>
        <v>http://web.uvic.ca/calendar2018-09/CDs/EOS/550.html</v>
      </c>
    </row>
    <row r="208" spans="1:10" x14ac:dyDescent="0.25">
      <c r="A208" t="str">
        <f>LEFT(E208,4)</f>
        <v>ECON</v>
      </c>
      <c r="B208" t="str">
        <f t="shared" si="28"/>
        <v>111</v>
      </c>
      <c r="C208" s="35" t="s">
        <v>267</v>
      </c>
      <c r="D208" s="20" t="s">
        <v>267</v>
      </c>
      <c r="E208" s="26" t="s">
        <v>942</v>
      </c>
      <c r="F208" s="33" t="str">
        <f t="shared" si="25"/>
        <v>THE ECONOMY AND THE ENVIRONMENT</v>
      </c>
      <c r="G208" s="9" t="s">
        <v>4</v>
      </c>
      <c r="H208" s="9" t="s">
        <v>0</v>
      </c>
      <c r="I208" s="29" t="s">
        <v>285</v>
      </c>
      <c r="J208" t="str">
        <f t="shared" si="26"/>
        <v>http://web.uvic.ca/calendar2018-09/CDs/ECON/111.html</v>
      </c>
    </row>
    <row r="209" spans="1:10" x14ac:dyDescent="0.25">
      <c r="A209" t="str">
        <f t="shared" ref="A209:A233" si="29">LEFT(E209,4)</f>
        <v>ECON</v>
      </c>
      <c r="B209" t="str">
        <f t="shared" si="28"/>
        <v>113</v>
      </c>
      <c r="C209" s="35" t="s">
        <v>267</v>
      </c>
      <c r="D209" s="20" t="s">
        <v>267</v>
      </c>
      <c r="E209" s="26" t="s">
        <v>943</v>
      </c>
      <c r="F209" s="33" t="str">
        <f t="shared" si="25"/>
        <v>INTRODUCTION TO ECONOMICS FOR POLICY ANALYSIS</v>
      </c>
      <c r="G209" s="9" t="s">
        <v>1</v>
      </c>
      <c r="H209" s="9" t="s">
        <v>0</v>
      </c>
      <c r="I209" s="29" t="s">
        <v>284</v>
      </c>
      <c r="J209" t="str">
        <f t="shared" si="26"/>
        <v>http://web.uvic.ca/calendar2018-09/CDs/ECON/113.html</v>
      </c>
    </row>
    <row r="210" spans="1:10" x14ac:dyDescent="0.25">
      <c r="A210" t="str">
        <f t="shared" si="29"/>
        <v>ECON</v>
      </c>
      <c r="B210" t="str">
        <f t="shared" si="28"/>
        <v>312</v>
      </c>
      <c r="C210" s="35" t="s">
        <v>267</v>
      </c>
      <c r="D210" s="20" t="s">
        <v>267</v>
      </c>
      <c r="E210" s="26" t="s">
        <v>944</v>
      </c>
      <c r="F210" s="33" t="str">
        <f t="shared" si="25"/>
        <v>URBAN LAND ECONOMICS</v>
      </c>
      <c r="G210" s="9" t="s">
        <v>4</v>
      </c>
      <c r="H210" s="9" t="s">
        <v>0</v>
      </c>
      <c r="I210" s="29" t="s">
        <v>283</v>
      </c>
      <c r="J210" t="str">
        <f t="shared" si="26"/>
        <v>http://web.uvic.ca/calendar2018-09/CDs/ECON/312.html</v>
      </c>
    </row>
    <row r="211" spans="1:10" x14ac:dyDescent="0.25">
      <c r="A211" t="str">
        <f t="shared" si="29"/>
        <v>ECON</v>
      </c>
      <c r="B211" t="str">
        <f t="shared" si="28"/>
        <v>318</v>
      </c>
      <c r="C211" s="35" t="s">
        <v>267</v>
      </c>
      <c r="D211" s="20" t="s">
        <v>267</v>
      </c>
      <c r="E211" s="26" t="s">
        <v>945</v>
      </c>
      <c r="F211" s="33" t="str">
        <f t="shared" si="25"/>
        <v>HEALTH ECONOMICS</v>
      </c>
      <c r="G211" s="9" t="s">
        <v>1</v>
      </c>
      <c r="H211" s="9" t="s">
        <v>0</v>
      </c>
      <c r="I211" s="29" t="s">
        <v>270</v>
      </c>
      <c r="J211" t="str">
        <f t="shared" si="26"/>
        <v>http://web.uvic.ca/calendar2018-09/CDs/ECON/318.html</v>
      </c>
    </row>
    <row r="212" spans="1:10" x14ac:dyDescent="0.25">
      <c r="A212" t="str">
        <f t="shared" si="29"/>
        <v>ECON</v>
      </c>
      <c r="B212" t="str">
        <f t="shared" si="28"/>
        <v>320</v>
      </c>
      <c r="C212" s="35" t="s">
        <v>267</v>
      </c>
      <c r="D212" s="20" t="s">
        <v>267</v>
      </c>
      <c r="E212" s="26" t="s">
        <v>946</v>
      </c>
      <c r="F212" s="33" t="str">
        <f t="shared" si="25"/>
        <v>ECONOMIC DEVELOPMENT</v>
      </c>
      <c r="G212" s="9" t="s">
        <v>4</v>
      </c>
      <c r="H212" s="9" t="s">
        <v>0</v>
      </c>
      <c r="I212" s="29" t="s">
        <v>271</v>
      </c>
      <c r="J212" t="str">
        <f t="shared" si="26"/>
        <v>http://web.uvic.ca/calendar2018-09/CDs/ECON/320.html</v>
      </c>
    </row>
    <row r="213" spans="1:10" x14ac:dyDescent="0.25">
      <c r="A213" t="str">
        <f t="shared" si="29"/>
        <v>ECON</v>
      </c>
      <c r="B213" t="str">
        <f t="shared" si="28"/>
        <v>325</v>
      </c>
      <c r="C213" s="35" t="s">
        <v>267</v>
      </c>
      <c r="D213" s="20" t="s">
        <v>267</v>
      </c>
      <c r="E213" s="26" t="s">
        <v>947</v>
      </c>
      <c r="F213" s="33" t="str">
        <f t="shared" si="25"/>
        <v>PUBLIC ECONOMICS</v>
      </c>
      <c r="G213" s="9" t="s">
        <v>1</v>
      </c>
      <c r="H213" s="9" t="s">
        <v>0</v>
      </c>
      <c r="I213" s="29" t="s">
        <v>282</v>
      </c>
      <c r="J213" t="str">
        <f t="shared" si="26"/>
        <v>http://web.uvic.ca/calendar2018-09/CDs/ECON/325.html</v>
      </c>
    </row>
    <row r="214" spans="1:10" x14ac:dyDescent="0.25">
      <c r="A214" t="str">
        <f t="shared" si="29"/>
        <v>ECON</v>
      </c>
      <c r="B214" t="str">
        <f t="shared" si="28"/>
        <v>381</v>
      </c>
      <c r="C214" s="35" t="s">
        <v>267</v>
      </c>
      <c r="D214" s="20" t="s">
        <v>267</v>
      </c>
      <c r="E214" s="26" t="s">
        <v>948</v>
      </c>
      <c r="F214" s="33" t="str">
        <f t="shared" si="25"/>
        <v>ENVIRONMENTAL ECONOMICS I</v>
      </c>
      <c r="G214" s="9" t="s">
        <v>4</v>
      </c>
      <c r="H214" s="9" t="s">
        <v>0</v>
      </c>
      <c r="I214" s="29" t="s">
        <v>281</v>
      </c>
      <c r="J214" t="str">
        <f t="shared" si="26"/>
        <v>http://web.uvic.ca/calendar2018-09/CDs/ECON/381.html</v>
      </c>
    </row>
    <row r="215" spans="1:10" x14ac:dyDescent="0.25">
      <c r="A215" t="str">
        <f t="shared" si="29"/>
        <v>ECON</v>
      </c>
      <c r="B215" t="str">
        <f t="shared" si="28"/>
        <v>382</v>
      </c>
      <c r="C215" s="35" t="s">
        <v>267</v>
      </c>
      <c r="D215" s="20" t="s">
        <v>267</v>
      </c>
      <c r="E215" s="26" t="s">
        <v>949</v>
      </c>
      <c r="F215" s="33" t="str">
        <f t="shared" si="25"/>
        <v>NATURL RESOURCE ECONOMICS I</v>
      </c>
      <c r="G215" s="9" t="s">
        <v>4</v>
      </c>
      <c r="H215" s="9" t="s">
        <v>0</v>
      </c>
      <c r="I215" s="29" t="s">
        <v>280</v>
      </c>
      <c r="J215" t="str">
        <f t="shared" si="26"/>
        <v>http://web.uvic.ca/calendar2018-09/CDs/ECON/382.html</v>
      </c>
    </row>
    <row r="216" spans="1:10" x14ac:dyDescent="0.25">
      <c r="A216" t="str">
        <f t="shared" si="29"/>
        <v>ECON</v>
      </c>
      <c r="B216" t="str">
        <f t="shared" si="28"/>
        <v>383</v>
      </c>
      <c r="C216" s="35" t="s">
        <v>267</v>
      </c>
      <c r="D216" s="20" t="s">
        <v>267</v>
      </c>
      <c r="E216" s="26" t="s">
        <v>950</v>
      </c>
      <c r="F216" s="33" t="str">
        <f t="shared" si="25"/>
        <v>CLIMATE ECONOMICS</v>
      </c>
      <c r="G216" s="9" t="s">
        <v>4</v>
      </c>
      <c r="H216" s="9" t="s">
        <v>0</v>
      </c>
      <c r="I216" s="29" t="s">
        <v>279</v>
      </c>
      <c r="J216" t="str">
        <f t="shared" si="26"/>
        <v>http://web.uvic.ca/calendar2018-09/CDs/ECON/383.html</v>
      </c>
    </row>
    <row r="217" spans="1:10" x14ac:dyDescent="0.25">
      <c r="A217" t="str">
        <f t="shared" si="29"/>
        <v>ECON</v>
      </c>
      <c r="B217" t="str">
        <f t="shared" si="28"/>
        <v>403</v>
      </c>
      <c r="C217" s="35" t="s">
        <v>267</v>
      </c>
      <c r="D217" s="20" t="s">
        <v>267</v>
      </c>
      <c r="E217" s="26" t="s">
        <v>951</v>
      </c>
      <c r="F217" s="33" t="str">
        <f t="shared" si="25"/>
        <v>AGRICULTURAL ECONOMICS AND POLICY</v>
      </c>
      <c r="G217" s="9" t="s">
        <v>4</v>
      </c>
      <c r="H217" s="9" t="s">
        <v>0</v>
      </c>
      <c r="I217" s="29" t="s">
        <v>278</v>
      </c>
      <c r="J217" t="str">
        <f t="shared" si="26"/>
        <v>http://web.uvic.ca/calendar2018-09/CDs/ECON/403.html</v>
      </c>
    </row>
    <row r="218" spans="1:10" x14ac:dyDescent="0.25">
      <c r="A218" t="str">
        <f t="shared" si="29"/>
        <v>ECON</v>
      </c>
      <c r="B218" t="str">
        <f t="shared" si="28"/>
        <v>422</v>
      </c>
      <c r="C218" s="35" t="s">
        <v>267</v>
      </c>
      <c r="D218" s="20" t="s">
        <v>267</v>
      </c>
      <c r="E218" s="26" t="s">
        <v>952</v>
      </c>
      <c r="F218" s="33" t="str">
        <f t="shared" si="25"/>
        <v>ISSUES IN EUROPEAN ECONOMIC INTEGRATION</v>
      </c>
      <c r="G218" s="9" t="s">
        <v>1</v>
      </c>
      <c r="H218" s="9" t="s">
        <v>0</v>
      </c>
      <c r="I218" s="29" t="s">
        <v>277</v>
      </c>
      <c r="J218" t="str">
        <f t="shared" si="26"/>
        <v>http://web.uvic.ca/calendar2018-09/CDs/ECON/422.html</v>
      </c>
    </row>
    <row r="219" spans="1:10" x14ac:dyDescent="0.25">
      <c r="A219" t="str">
        <f t="shared" si="29"/>
        <v>ECON</v>
      </c>
      <c r="B219" t="str">
        <f t="shared" si="28"/>
        <v>423</v>
      </c>
      <c r="C219" s="34" t="s">
        <v>267</v>
      </c>
      <c r="D219" s="23" t="s">
        <v>267</v>
      </c>
      <c r="E219" s="26" t="s">
        <v>530</v>
      </c>
      <c r="F219" s="33" t="str">
        <f t="shared" si="25"/>
        <v>ECONOMICS AND INDIGENOUS PEOPLES</v>
      </c>
      <c r="G219" s="9" t="s">
        <v>1</v>
      </c>
      <c r="H219" s="9" t="s">
        <v>0</v>
      </c>
      <c r="I219" s="17" t="s">
        <v>623</v>
      </c>
      <c r="J219" t="str">
        <f t="shared" si="26"/>
        <v>http://web.uvic.ca/calendar2018-09/CDs/ECON/423.html</v>
      </c>
    </row>
    <row r="220" spans="1:10" x14ac:dyDescent="0.25">
      <c r="A220" t="str">
        <f t="shared" si="29"/>
        <v>ECON</v>
      </c>
      <c r="B220" t="str">
        <f t="shared" si="28"/>
        <v>437</v>
      </c>
      <c r="C220" s="35" t="s">
        <v>267</v>
      </c>
      <c r="D220" s="20" t="s">
        <v>267</v>
      </c>
      <c r="E220" s="26" t="s">
        <v>953</v>
      </c>
      <c r="F220" s="33" t="str">
        <f t="shared" si="25"/>
        <v>PHILOSOPHICAL PROGLEMS IN CONTEMPORARY ECONOMICS</v>
      </c>
      <c r="G220" s="9" t="s">
        <v>1</v>
      </c>
      <c r="H220" s="9" t="s">
        <v>0</v>
      </c>
      <c r="I220" s="29" t="s">
        <v>276</v>
      </c>
      <c r="J220" t="str">
        <f t="shared" si="26"/>
        <v>http://web.uvic.ca/calendar2018-09/CDs/ECON/437.html</v>
      </c>
    </row>
    <row r="221" spans="1:10" x14ac:dyDescent="0.25">
      <c r="A221" t="str">
        <f t="shared" si="29"/>
        <v>ECON</v>
      </c>
      <c r="B221" t="str">
        <f t="shared" si="28"/>
        <v>453</v>
      </c>
      <c r="C221" s="35" t="s">
        <v>267</v>
      </c>
      <c r="D221" s="20" t="s">
        <v>267</v>
      </c>
      <c r="E221" s="26" t="s">
        <v>954</v>
      </c>
      <c r="F221" s="33" t="str">
        <f t="shared" si="25"/>
        <v>ECONOMIC GROWTH</v>
      </c>
      <c r="G221" s="9" t="s">
        <v>4</v>
      </c>
      <c r="H221" s="9" t="s">
        <v>0</v>
      </c>
      <c r="I221" s="29" t="s">
        <v>266</v>
      </c>
      <c r="J221" t="str">
        <f t="shared" si="26"/>
        <v>http://web.uvic.ca/calendar2018-09/CDs/ECON/453.html</v>
      </c>
    </row>
    <row r="222" spans="1:10" x14ac:dyDescent="0.25">
      <c r="A222" t="str">
        <f t="shared" si="29"/>
        <v>ECON</v>
      </c>
      <c r="B222" t="str">
        <f t="shared" si="28"/>
        <v>481</v>
      </c>
      <c r="C222" s="35" t="s">
        <v>267</v>
      </c>
      <c r="D222" s="20" t="s">
        <v>267</v>
      </c>
      <c r="E222" s="26" t="s">
        <v>955</v>
      </c>
      <c r="F222" s="33" t="str">
        <f t="shared" si="25"/>
        <v>ENVIRONMENTAL ECONONMICS II</v>
      </c>
      <c r="G222" s="9" t="s">
        <v>4</v>
      </c>
      <c r="H222" s="9" t="s">
        <v>0</v>
      </c>
      <c r="I222" s="29" t="s">
        <v>275</v>
      </c>
      <c r="J222" t="str">
        <f t="shared" si="26"/>
        <v>http://web.uvic.ca/calendar2018-09/CDs/ECON/481.html</v>
      </c>
    </row>
    <row r="223" spans="1:10" x14ac:dyDescent="0.25">
      <c r="A223" t="str">
        <f t="shared" si="29"/>
        <v>ECON</v>
      </c>
      <c r="B223" t="str">
        <f t="shared" si="28"/>
        <v>482</v>
      </c>
      <c r="C223" s="35" t="s">
        <v>267</v>
      </c>
      <c r="D223" s="20" t="s">
        <v>267</v>
      </c>
      <c r="E223" s="26" t="s">
        <v>695</v>
      </c>
      <c r="F223" s="33" t="str">
        <f t="shared" si="25"/>
        <v>NATURAL RESOURCE ECONOMICS II</v>
      </c>
      <c r="G223" s="9" t="s">
        <v>4</v>
      </c>
      <c r="H223" s="9" t="s">
        <v>0</v>
      </c>
      <c r="I223" s="29" t="s">
        <v>274</v>
      </c>
      <c r="J223" t="str">
        <f t="shared" si="26"/>
        <v>http://web.uvic.ca/calendar2018-09/CDs/ECON/482.html</v>
      </c>
    </row>
    <row r="224" spans="1:10" x14ac:dyDescent="0.25">
      <c r="A224" t="str">
        <f t="shared" si="29"/>
        <v>ECON</v>
      </c>
      <c r="B224" t="str">
        <f t="shared" si="28"/>
        <v>500</v>
      </c>
      <c r="C224" s="35" t="s">
        <v>267</v>
      </c>
      <c r="D224" s="20" t="s">
        <v>267</v>
      </c>
      <c r="E224" s="26" t="s">
        <v>956</v>
      </c>
      <c r="F224" s="33" t="str">
        <f t="shared" si="25"/>
        <v>MICROECONOMICS ANALYSIS</v>
      </c>
      <c r="G224" s="9" t="s">
        <v>1</v>
      </c>
      <c r="H224" s="9" t="s">
        <v>3</v>
      </c>
      <c r="I224" s="29" t="s">
        <v>273</v>
      </c>
      <c r="J224" t="str">
        <f t="shared" si="26"/>
        <v>http://web.uvic.ca/calendar2018-09/CDs/ECON/500.html</v>
      </c>
    </row>
    <row r="225" spans="1:10" x14ac:dyDescent="0.25">
      <c r="A225" t="str">
        <f t="shared" si="29"/>
        <v>ECON</v>
      </c>
      <c r="B225" t="str">
        <f t="shared" si="28"/>
        <v>516</v>
      </c>
      <c r="C225" s="35" t="s">
        <v>267</v>
      </c>
      <c r="D225" s="20" t="s">
        <v>267</v>
      </c>
      <c r="E225" s="26" t="s">
        <v>957</v>
      </c>
      <c r="F225" s="33" t="str">
        <f t="shared" si="25"/>
        <v>COST-BENEFIT ANALYSIS</v>
      </c>
      <c r="G225" s="9" t="s">
        <v>1</v>
      </c>
      <c r="H225" s="9" t="s">
        <v>3</v>
      </c>
      <c r="I225" s="29" t="s">
        <v>272</v>
      </c>
      <c r="J225" t="str">
        <f t="shared" si="26"/>
        <v>http://web.uvic.ca/calendar2018-09/CDs/ECON/516.html</v>
      </c>
    </row>
    <row r="226" spans="1:10" x14ac:dyDescent="0.25">
      <c r="A226" t="str">
        <f t="shared" si="29"/>
        <v>ECON</v>
      </c>
      <c r="B226" t="str">
        <f t="shared" si="28"/>
        <v>520</v>
      </c>
      <c r="C226" s="35" t="s">
        <v>267</v>
      </c>
      <c r="D226" s="20" t="s">
        <v>267</v>
      </c>
      <c r="E226" s="26" t="s">
        <v>958</v>
      </c>
      <c r="F226" s="33" t="str">
        <f t="shared" si="25"/>
        <v>ECONOMIC DEVELOPMENT</v>
      </c>
      <c r="G226" s="9" t="s">
        <v>4</v>
      </c>
      <c r="H226" s="9" t="s">
        <v>3</v>
      </c>
      <c r="I226" s="29" t="s">
        <v>271</v>
      </c>
      <c r="J226" t="str">
        <f t="shared" si="26"/>
        <v>http://web.uvic.ca/calendar2018-09/CDs/ECON/520.html</v>
      </c>
    </row>
    <row r="227" spans="1:10" x14ac:dyDescent="0.25">
      <c r="A227" t="str">
        <f t="shared" si="29"/>
        <v>ECON</v>
      </c>
      <c r="B227" t="str">
        <f t="shared" si="28"/>
        <v>524</v>
      </c>
      <c r="C227" s="35" t="s">
        <v>267</v>
      </c>
      <c r="D227" s="20" t="s">
        <v>267</v>
      </c>
      <c r="E227" s="26" t="s">
        <v>959</v>
      </c>
      <c r="F227" s="33" t="str">
        <f t="shared" si="25"/>
        <v>HEALTH ECONOMICS</v>
      </c>
      <c r="G227" s="9" t="s">
        <v>4</v>
      </c>
      <c r="H227" s="9" t="s">
        <v>3</v>
      </c>
      <c r="I227" s="29" t="s">
        <v>270</v>
      </c>
      <c r="J227" t="str">
        <f t="shared" si="26"/>
        <v>http://web.uvic.ca/calendar2018-09/CDs/ECON/524.html</v>
      </c>
    </row>
    <row r="228" spans="1:10" x14ac:dyDescent="0.25">
      <c r="A228" t="str">
        <f t="shared" si="29"/>
        <v>ECON</v>
      </c>
      <c r="B228" t="str">
        <f t="shared" si="28"/>
        <v>525</v>
      </c>
      <c r="C228" s="35" t="s">
        <v>267</v>
      </c>
      <c r="D228" s="20" t="s">
        <v>267</v>
      </c>
      <c r="E228" s="26" t="s">
        <v>960</v>
      </c>
      <c r="F228" s="33" t="str">
        <f t="shared" si="25"/>
        <v>PUBLIC FINANCE AND FISCAL POLICY</v>
      </c>
      <c r="G228" s="9" t="s">
        <v>1</v>
      </c>
      <c r="H228" s="9" t="s">
        <v>3</v>
      </c>
      <c r="I228" s="29" t="s">
        <v>269</v>
      </c>
      <c r="J228" t="str">
        <f t="shared" si="26"/>
        <v>http://web.uvic.ca/calendar2018-09/CDs/ECON/525.html</v>
      </c>
    </row>
    <row r="229" spans="1:10" x14ac:dyDescent="0.25">
      <c r="A229" t="str">
        <f t="shared" si="29"/>
        <v>ECON</v>
      </c>
      <c r="B229" t="str">
        <f t="shared" si="28"/>
        <v>530</v>
      </c>
      <c r="C229" s="35" t="s">
        <v>267</v>
      </c>
      <c r="D229" s="20" t="s">
        <v>267</v>
      </c>
      <c r="E229" s="26" t="s">
        <v>961</v>
      </c>
      <c r="F229" s="33" t="str">
        <f t="shared" si="25"/>
        <v>ECONOMICS OF NATURAL RESOURCES</v>
      </c>
      <c r="G229" s="9" t="s">
        <v>4</v>
      </c>
      <c r="H229" s="9" t="s">
        <v>3</v>
      </c>
      <c r="I229" s="29" t="s">
        <v>268</v>
      </c>
      <c r="J229" t="str">
        <f t="shared" si="26"/>
        <v>http://web.uvic.ca/calendar2018-09/CDs/ECON/530.html</v>
      </c>
    </row>
    <row r="230" spans="1:10" x14ac:dyDescent="0.25">
      <c r="A230" t="str">
        <f t="shared" si="29"/>
        <v>ECON</v>
      </c>
      <c r="B230" t="str">
        <f t="shared" si="28"/>
        <v>531</v>
      </c>
      <c r="C230" s="35" t="s">
        <v>267</v>
      </c>
      <c r="D230" s="20" t="s">
        <v>267</v>
      </c>
      <c r="E230" s="26" t="s">
        <v>962</v>
      </c>
      <c r="F230" s="33" t="str">
        <f t="shared" si="25"/>
        <v>ENVIRONMENTAL ECONOMICS</v>
      </c>
      <c r="G230" s="9" t="s">
        <v>4</v>
      </c>
      <c r="H230" s="9" t="s">
        <v>3</v>
      </c>
      <c r="I230" s="29" t="s">
        <v>199</v>
      </c>
      <c r="J230" t="str">
        <f t="shared" si="26"/>
        <v>http://web.uvic.ca/calendar2018-09/CDs/ECON/531.html</v>
      </c>
    </row>
    <row r="231" spans="1:10" x14ac:dyDescent="0.25">
      <c r="A231" t="str">
        <f t="shared" si="29"/>
        <v>ED-D</v>
      </c>
      <c r="B231" t="str">
        <f t="shared" si="27"/>
        <v>539A</v>
      </c>
      <c r="C231" s="35" t="s">
        <v>93</v>
      </c>
      <c r="D231" s="20" t="s">
        <v>784</v>
      </c>
      <c r="E231" s="28" t="s">
        <v>964</v>
      </c>
      <c r="F231" s="33" t="str">
        <f t="shared" si="25"/>
        <v>LEADERSHIP, LEARNING AND SOCIAL JUSTICE</v>
      </c>
      <c r="G231" s="9" t="s">
        <v>1</v>
      </c>
      <c r="H231" s="9" t="s">
        <v>3</v>
      </c>
      <c r="I231" s="29" t="s">
        <v>254</v>
      </c>
      <c r="J231" t="str">
        <f t="shared" si="26"/>
        <v>http://web.uvic.ca/calendar2018-09/CDs/ED-D/539A.html</v>
      </c>
    </row>
    <row r="232" spans="1:10" x14ac:dyDescent="0.25">
      <c r="A232" t="str">
        <f t="shared" si="29"/>
        <v>ED-D</v>
      </c>
      <c r="B232" t="str">
        <f t="shared" si="27"/>
        <v>539B</v>
      </c>
      <c r="C232" s="35" t="s">
        <v>93</v>
      </c>
      <c r="D232" s="20" t="s">
        <v>784</v>
      </c>
      <c r="E232" s="28" t="s">
        <v>963</v>
      </c>
      <c r="F232" s="33" t="str">
        <f t="shared" si="25"/>
        <v>LEADERSHIP, EDUCATION AND DIVERSITY</v>
      </c>
      <c r="G232" s="9" t="s">
        <v>1</v>
      </c>
      <c r="H232" s="9" t="s">
        <v>3</v>
      </c>
      <c r="I232" s="29" t="s">
        <v>255</v>
      </c>
      <c r="J232" t="str">
        <f t="shared" si="26"/>
        <v>http://web.uvic.ca/calendar2018-09/CDs/ED-D/539B.html</v>
      </c>
    </row>
    <row r="233" spans="1:10" x14ac:dyDescent="0.25">
      <c r="A233" t="str">
        <f t="shared" si="29"/>
        <v>ENGL</v>
      </c>
      <c r="B233" t="str">
        <f>RIGHT(E233,3)</f>
        <v>478</v>
      </c>
      <c r="C233" s="35" t="s">
        <v>93</v>
      </c>
      <c r="D233" s="20" t="s">
        <v>784</v>
      </c>
      <c r="E233" s="28" t="s">
        <v>965</v>
      </c>
      <c r="F233" s="33" t="str">
        <f t="shared" si="25"/>
        <v>SPECIAL STUDIES IN LITERATURE AND ENVIRONMENT</v>
      </c>
      <c r="G233" s="9" t="s">
        <v>4</v>
      </c>
      <c r="H233" s="9" t="s">
        <v>0</v>
      </c>
      <c r="I233" s="29" t="s">
        <v>253</v>
      </c>
      <c r="J233" t="str">
        <f t="shared" si="26"/>
        <v>http://web.uvic.ca/calendar2018-09/CDs/ENGL/478.html</v>
      </c>
    </row>
    <row r="234" spans="1:10" x14ac:dyDescent="0.25">
      <c r="A234" t="str">
        <f>LEFT(E234,3)</f>
        <v>IED</v>
      </c>
      <c r="B234" t="str">
        <f t="shared" ref="B234:B248" si="30">RIGHT(E234,3)</f>
        <v>156</v>
      </c>
      <c r="C234" s="34" t="s">
        <v>93</v>
      </c>
      <c r="D234" s="23" t="s">
        <v>731</v>
      </c>
      <c r="E234" s="26" t="s">
        <v>568</v>
      </c>
      <c r="F234" s="33" t="str">
        <f t="shared" si="25"/>
        <v>SELF-DIRECTED IMMERSIVE LANGUAGE LEARNING I</v>
      </c>
      <c r="G234" s="9" t="s">
        <v>1</v>
      </c>
      <c r="H234" s="9" t="s">
        <v>0</v>
      </c>
      <c r="I234" s="17" t="s">
        <v>648</v>
      </c>
      <c r="J234" t="str">
        <f t="shared" si="26"/>
        <v>http://web.uvic.ca/calendar2018-09/CDs/IED/156.html</v>
      </c>
    </row>
    <row r="235" spans="1:10" x14ac:dyDescent="0.25">
      <c r="A235" t="str">
        <f t="shared" ref="A235:A245" si="31">LEFT(E235,3)</f>
        <v>IED</v>
      </c>
      <c r="B235" t="str">
        <f t="shared" si="30"/>
        <v>250</v>
      </c>
      <c r="C235" s="34" t="s">
        <v>93</v>
      </c>
      <c r="D235" s="23" t="s">
        <v>731</v>
      </c>
      <c r="E235" s="26" t="s">
        <v>569</v>
      </c>
      <c r="F235" s="33" t="str">
        <f t="shared" si="25"/>
        <v>INDIGENOUS LANGUAGE TEACHING PREPARATION SEMINAR</v>
      </c>
      <c r="G235" s="9" t="s">
        <v>1</v>
      </c>
      <c r="H235" s="9" t="s">
        <v>0</v>
      </c>
      <c r="I235" s="17" t="s">
        <v>649</v>
      </c>
      <c r="J235" t="str">
        <f t="shared" si="26"/>
        <v>http://web.uvic.ca/calendar2018-09/CDs/IED/250.html</v>
      </c>
    </row>
    <row r="236" spans="1:10" ht="15" customHeight="1" x14ac:dyDescent="0.25">
      <c r="A236" t="str">
        <f t="shared" si="31"/>
        <v>IED</v>
      </c>
      <c r="B236" t="str">
        <f t="shared" si="30"/>
        <v>251</v>
      </c>
      <c r="C236" s="34" t="s">
        <v>93</v>
      </c>
      <c r="D236" s="23" t="s">
        <v>731</v>
      </c>
      <c r="E236" s="26" t="s">
        <v>570</v>
      </c>
      <c r="F236" s="33" t="str">
        <f t="shared" si="25"/>
        <v>INDIGENOUS LANGUAGE TEACHING AND LEARNING PRACTICUM ---  INDIGENOUS LANGUAGE TEACHING AND LEARNING PRACTICUM</v>
      </c>
      <c r="G236" s="9" t="s">
        <v>1</v>
      </c>
      <c r="H236" s="9" t="s">
        <v>0</v>
      </c>
      <c r="I236" s="17" t="s">
        <v>650</v>
      </c>
      <c r="J236" t="str">
        <f t="shared" si="26"/>
        <v>http://web.uvic.ca/calendar2018-09/CDs/IED/251.html</v>
      </c>
    </row>
    <row r="237" spans="1:10" ht="15" customHeight="1" x14ac:dyDescent="0.25">
      <c r="A237" t="str">
        <f t="shared" si="31"/>
        <v>IED</v>
      </c>
      <c r="B237" t="str">
        <f t="shared" si="30"/>
        <v>256</v>
      </c>
      <c r="C237" s="34" t="s">
        <v>93</v>
      </c>
      <c r="D237" s="23" t="s">
        <v>731</v>
      </c>
      <c r="E237" s="26" t="s">
        <v>571</v>
      </c>
      <c r="F237" s="33" t="str">
        <f t="shared" si="25"/>
        <v>SELF-DIRECTED IMMERSIVE LANGUAGE LEARNING II</v>
      </c>
      <c r="G237" s="9" t="s">
        <v>1</v>
      </c>
      <c r="H237" s="9" t="s">
        <v>0</v>
      </c>
      <c r="I237" s="17" t="s">
        <v>651</v>
      </c>
      <c r="J237" t="str">
        <f t="shared" si="26"/>
        <v>http://web.uvic.ca/calendar2018-09/CDs/IED/256.html</v>
      </c>
    </row>
    <row r="238" spans="1:10" x14ac:dyDescent="0.25">
      <c r="A238" t="str">
        <f t="shared" si="31"/>
        <v>IED</v>
      </c>
      <c r="B238" t="str">
        <f t="shared" si="30"/>
        <v>259</v>
      </c>
      <c r="C238" s="34" t="s">
        <v>93</v>
      </c>
      <c r="D238" s="23" t="s">
        <v>731</v>
      </c>
      <c r="E238" s="26" t="s">
        <v>572</v>
      </c>
      <c r="F238" s="33" t="str">
        <f t="shared" si="25"/>
        <v>INDIGENOUS LANGUAGE II</v>
      </c>
      <c r="G238" s="9" t="s">
        <v>1</v>
      </c>
      <c r="H238" s="9" t="s">
        <v>0</v>
      </c>
      <c r="I238" s="17" t="s">
        <v>652</v>
      </c>
      <c r="J238" t="str">
        <f t="shared" si="26"/>
        <v>http://web.uvic.ca/calendar2018-09/CDs/IED/259.html</v>
      </c>
    </row>
    <row r="239" spans="1:10" x14ac:dyDescent="0.25">
      <c r="A239" t="str">
        <f t="shared" si="31"/>
        <v>IED</v>
      </c>
      <c r="B239" t="str">
        <f t="shared" si="30"/>
        <v>287</v>
      </c>
      <c r="C239" s="35" t="s">
        <v>93</v>
      </c>
      <c r="D239" s="20" t="s">
        <v>731</v>
      </c>
      <c r="E239" s="26" t="s">
        <v>966</v>
      </c>
      <c r="F239" s="33" t="str">
        <f t="shared" si="25"/>
        <v>SPECIAL TOPICS IN INDIGENOUS EDUCATION</v>
      </c>
      <c r="G239" s="9" t="s">
        <v>1</v>
      </c>
      <c r="H239" s="9" t="s">
        <v>0</v>
      </c>
      <c r="I239" s="29" t="s">
        <v>95</v>
      </c>
      <c r="J239" t="str">
        <f t="shared" si="26"/>
        <v>http://web.uvic.ca/calendar2018-09/CDs/IED/287.html</v>
      </c>
    </row>
    <row r="240" spans="1:10" x14ac:dyDescent="0.25">
      <c r="A240" t="str">
        <f t="shared" si="31"/>
        <v>IED</v>
      </c>
      <c r="B240" t="str">
        <f t="shared" si="30"/>
        <v>299</v>
      </c>
      <c r="C240" s="35" t="s">
        <v>93</v>
      </c>
      <c r="D240" s="20" t="s">
        <v>731</v>
      </c>
      <c r="E240" s="26" t="s">
        <v>967</v>
      </c>
      <c r="F240" s="33" t="str">
        <f t="shared" si="25"/>
        <v>SPECIAL STUDIES IN INDIGENOUS EDUCATION</v>
      </c>
      <c r="G240" s="9" t="s">
        <v>1</v>
      </c>
      <c r="H240" s="9" t="s">
        <v>0</v>
      </c>
      <c r="I240" s="29" t="s">
        <v>94</v>
      </c>
      <c r="J240" t="str">
        <f t="shared" si="26"/>
        <v>http://web.uvic.ca/calendar2018-09/CDs/IED/299.html</v>
      </c>
    </row>
    <row r="241" spans="1:10" x14ac:dyDescent="0.25">
      <c r="A241" t="str">
        <f t="shared" si="31"/>
        <v>IED</v>
      </c>
      <c r="B241" t="str">
        <f t="shared" si="30"/>
        <v>356</v>
      </c>
      <c r="C241" s="34" t="s">
        <v>93</v>
      </c>
      <c r="D241" s="23" t="s">
        <v>731</v>
      </c>
      <c r="E241" s="26" t="s">
        <v>573</v>
      </c>
      <c r="F241" s="33" t="str">
        <f t="shared" si="25"/>
        <v>SELF-DIRECTED IMMERSIVE LANGUAGE LEARNING III</v>
      </c>
      <c r="G241" s="9" t="s">
        <v>1</v>
      </c>
      <c r="H241" s="9" t="s">
        <v>0</v>
      </c>
      <c r="I241" s="17" t="s">
        <v>653</v>
      </c>
      <c r="J241" t="str">
        <f t="shared" si="26"/>
        <v>http://web.uvic.ca/calendar2018-09/CDs/IED/356.html</v>
      </c>
    </row>
    <row r="242" spans="1:10" x14ac:dyDescent="0.25">
      <c r="A242" t="str">
        <f t="shared" si="31"/>
        <v>IED</v>
      </c>
      <c r="B242" t="str">
        <f t="shared" si="30"/>
        <v>359</v>
      </c>
      <c r="C242" s="34" t="s">
        <v>93</v>
      </c>
      <c r="D242" s="23" t="s">
        <v>731</v>
      </c>
      <c r="E242" s="26" t="s">
        <v>574</v>
      </c>
      <c r="F242" s="33" t="str">
        <f t="shared" si="25"/>
        <v>INDIGENOUS LANGUAGE III</v>
      </c>
      <c r="G242" s="9" t="s">
        <v>1</v>
      </c>
      <c r="H242" s="9" t="s">
        <v>0</v>
      </c>
      <c r="I242" s="17" t="s">
        <v>92</v>
      </c>
      <c r="J242" t="str">
        <f t="shared" si="26"/>
        <v>http://web.uvic.ca/calendar2018-09/CDs/IED/359.html</v>
      </c>
    </row>
    <row r="243" spans="1:10" x14ac:dyDescent="0.25">
      <c r="A243" t="str">
        <f t="shared" si="31"/>
        <v>IED</v>
      </c>
      <c r="B243" t="str">
        <f t="shared" si="30"/>
        <v>456</v>
      </c>
      <c r="C243" s="34" t="s">
        <v>93</v>
      </c>
      <c r="D243" s="23" t="s">
        <v>731</v>
      </c>
      <c r="E243" s="26" t="s">
        <v>575</v>
      </c>
      <c r="F243" s="33" t="str">
        <f t="shared" si="25"/>
        <v>SELF-DIRECTED IMMERSIVE LANGUAGE LEARNING IV</v>
      </c>
      <c r="G243" s="9" t="s">
        <v>1</v>
      </c>
      <c r="H243" s="9" t="s">
        <v>0</v>
      </c>
      <c r="I243" s="17" t="s">
        <v>654</v>
      </c>
      <c r="J243" t="str">
        <f t="shared" si="26"/>
        <v>http://web.uvic.ca/calendar2018-09/CDs/IED/456.html</v>
      </c>
    </row>
    <row r="244" spans="1:10" ht="15" customHeight="1" x14ac:dyDescent="0.25">
      <c r="A244" t="str">
        <f t="shared" si="31"/>
        <v>IED</v>
      </c>
      <c r="B244" t="str">
        <f t="shared" si="30"/>
        <v>459</v>
      </c>
      <c r="C244" s="34" t="s">
        <v>93</v>
      </c>
      <c r="D244" s="23" t="s">
        <v>731</v>
      </c>
      <c r="E244" s="26" t="s">
        <v>576</v>
      </c>
      <c r="F244" s="33" t="str">
        <f t="shared" si="25"/>
        <v>INDIGENOUS LANGUAGE IV</v>
      </c>
      <c r="G244" s="9" t="s">
        <v>1</v>
      </c>
      <c r="H244" s="9" t="s">
        <v>0</v>
      </c>
      <c r="I244" s="17" t="s">
        <v>655</v>
      </c>
      <c r="J244" t="str">
        <f t="shared" si="26"/>
        <v>http://web.uvic.ca/calendar2018-09/CDs/IED/459.html</v>
      </c>
    </row>
    <row r="245" spans="1:10" ht="15" customHeight="1" x14ac:dyDescent="0.25">
      <c r="A245" t="str">
        <f t="shared" si="31"/>
        <v>IED</v>
      </c>
      <c r="B245" t="str">
        <f t="shared" si="30"/>
        <v>475</v>
      </c>
      <c r="C245" s="34" t="s">
        <v>93</v>
      </c>
      <c r="D245" s="23" t="s">
        <v>731</v>
      </c>
      <c r="E245" s="26" t="s">
        <v>577</v>
      </c>
      <c r="F245" s="33" t="str">
        <f t="shared" si="25"/>
        <v>IMMERSION LANGUAGE TEACHING METHODOLOGIES</v>
      </c>
      <c r="G245" s="9" t="s">
        <v>1</v>
      </c>
      <c r="H245" s="9" t="s">
        <v>0</v>
      </c>
      <c r="I245" s="17" t="s">
        <v>656</v>
      </c>
      <c r="J245" t="str">
        <f t="shared" si="26"/>
        <v>http://web.uvic.ca/calendar2018-09/CDs/IED/475.html</v>
      </c>
    </row>
    <row r="246" spans="1:10" x14ac:dyDescent="0.25">
      <c r="A246" t="str">
        <f>LEFT(E246,4)</f>
        <v>ENGR</v>
      </c>
      <c r="B246" t="str">
        <f t="shared" si="30"/>
        <v>297</v>
      </c>
      <c r="C246" s="35" t="s">
        <v>251</v>
      </c>
      <c r="D246" s="20" t="s">
        <v>251</v>
      </c>
      <c r="E246" s="26" t="s">
        <v>968</v>
      </c>
      <c r="F246" s="33" t="str">
        <f t="shared" si="25"/>
        <v>TECHNOLOGY AND SOCIETY</v>
      </c>
      <c r="G246" s="9" t="s">
        <v>4</v>
      </c>
      <c r="H246" s="9" t="s">
        <v>0</v>
      </c>
      <c r="I246" s="29" t="s">
        <v>252</v>
      </c>
      <c r="J246" t="str">
        <f t="shared" si="26"/>
        <v>http://web.uvic.ca/calendar2018-09/CDs/ENGR/297.html</v>
      </c>
    </row>
    <row r="247" spans="1:10" x14ac:dyDescent="0.25">
      <c r="A247" t="str">
        <f>LEFT(E247,2)</f>
        <v>ER</v>
      </c>
      <c r="B247" t="str">
        <f t="shared" si="30"/>
        <v>412</v>
      </c>
      <c r="C247" s="35" t="s">
        <v>163</v>
      </c>
      <c r="D247" s="23" t="s">
        <v>740</v>
      </c>
      <c r="E247" s="26" t="s">
        <v>718</v>
      </c>
      <c r="F247" s="33" t="str">
        <f t="shared" si="25"/>
        <v>GALIANO ISLAND FIELD STUDY</v>
      </c>
      <c r="G247" s="9" t="s">
        <v>4</v>
      </c>
      <c r="H247" s="9" t="s">
        <v>0</v>
      </c>
      <c r="I247" s="17" t="s">
        <v>756</v>
      </c>
      <c r="J247" t="str">
        <f t="shared" si="26"/>
        <v>http://web.uvic.ca/calendar2018-09/CDs/ER/412.html</v>
      </c>
    </row>
    <row r="248" spans="1:10" x14ac:dyDescent="0.25">
      <c r="A248" t="str">
        <f t="shared" ref="A248:A311" si="32">LEFT(E248,2)</f>
        <v>ER</v>
      </c>
      <c r="B248" t="str">
        <f t="shared" si="30"/>
        <v>200</v>
      </c>
      <c r="C248" s="35" t="s">
        <v>163</v>
      </c>
      <c r="D248" s="20" t="s">
        <v>740</v>
      </c>
      <c r="E248" s="26" t="s">
        <v>969</v>
      </c>
      <c r="F248" s="33" t="str">
        <f t="shared" si="25"/>
        <v>SCIENTIFIC PRINCIPLES AND CONCEPTS FOR ENVIRONMENTAL RESTORATION</v>
      </c>
      <c r="G248" s="9" t="s">
        <v>4</v>
      </c>
      <c r="H248" s="9" t="s">
        <v>0</v>
      </c>
      <c r="I248" s="29" t="s">
        <v>225</v>
      </c>
      <c r="J248" t="str">
        <f t="shared" si="26"/>
        <v>http://web.uvic.ca/calendar2018-09/CDs/ER/200.html</v>
      </c>
    </row>
    <row r="249" spans="1:10" x14ac:dyDescent="0.25">
      <c r="A249" t="str">
        <f t="shared" si="32"/>
        <v>ER</v>
      </c>
      <c r="B249" t="str">
        <f t="shared" si="27"/>
        <v>312A</v>
      </c>
      <c r="C249" s="35" t="s">
        <v>163</v>
      </c>
      <c r="D249" s="20" t="s">
        <v>740</v>
      </c>
      <c r="E249" s="26" t="s">
        <v>970</v>
      </c>
      <c r="F249" s="33" t="str">
        <f t="shared" si="25"/>
        <v>FIELD STUDY IN ECOLOGICAL RESTORATION I</v>
      </c>
      <c r="G249" s="9" t="s">
        <v>4</v>
      </c>
      <c r="H249" s="9" t="s">
        <v>0</v>
      </c>
      <c r="I249" s="29" t="s">
        <v>224</v>
      </c>
      <c r="J249" t="str">
        <f t="shared" si="26"/>
        <v>http://web.uvic.ca/calendar2018-09/CDs/ER/312A.html</v>
      </c>
    </row>
    <row r="250" spans="1:10" x14ac:dyDescent="0.25">
      <c r="A250" t="str">
        <f t="shared" si="32"/>
        <v>ER</v>
      </c>
      <c r="B250" t="str">
        <f t="shared" si="27"/>
        <v>312B</v>
      </c>
      <c r="C250" s="35" t="s">
        <v>163</v>
      </c>
      <c r="D250" s="20" t="s">
        <v>740</v>
      </c>
      <c r="E250" s="26" t="s">
        <v>971</v>
      </c>
      <c r="F250" s="33" t="str">
        <f t="shared" si="25"/>
        <v>FIELD STUDY IN ECOLOGICAL RESTORATION II</v>
      </c>
      <c r="G250" s="9" t="s">
        <v>4</v>
      </c>
      <c r="H250" s="9" t="s">
        <v>0</v>
      </c>
      <c r="I250" s="29" t="s">
        <v>223</v>
      </c>
      <c r="J250" t="str">
        <f t="shared" si="26"/>
        <v>http://web.uvic.ca/calendar2018-09/CDs/ER/312B.html</v>
      </c>
    </row>
    <row r="251" spans="1:10" x14ac:dyDescent="0.25">
      <c r="A251" t="str">
        <f t="shared" si="32"/>
        <v>ER</v>
      </c>
      <c r="B251" t="str">
        <f>RIGHT(E251,3)</f>
        <v>313</v>
      </c>
      <c r="C251" s="35" t="s">
        <v>163</v>
      </c>
      <c r="D251" s="20" t="s">
        <v>740</v>
      </c>
      <c r="E251" s="26" t="s">
        <v>972</v>
      </c>
      <c r="F251" s="33" t="str">
        <f t="shared" si="25"/>
        <v>BIODIVERSITY AND CONSERVATION BIOLOGY</v>
      </c>
      <c r="G251" s="9" t="s">
        <v>4</v>
      </c>
      <c r="H251" s="9" t="s">
        <v>0</v>
      </c>
      <c r="I251" s="29" t="s">
        <v>194</v>
      </c>
      <c r="J251" t="str">
        <f t="shared" si="26"/>
        <v>http://web.uvic.ca/calendar2018-09/CDs/ER/313.html</v>
      </c>
    </row>
    <row r="252" spans="1:10" x14ac:dyDescent="0.25">
      <c r="A252" t="str">
        <f t="shared" si="32"/>
        <v>ER</v>
      </c>
      <c r="B252" t="str">
        <f t="shared" ref="B252:B260" si="33">RIGHT(E252,3)</f>
        <v>314</v>
      </c>
      <c r="C252" s="35" t="s">
        <v>163</v>
      </c>
      <c r="D252" s="20" t="s">
        <v>740</v>
      </c>
      <c r="E252" s="26" t="s">
        <v>973</v>
      </c>
      <c r="F252" s="33" t="str">
        <f t="shared" si="25"/>
        <v>ETHICAL, LEGAL AND POLICY ASPECTS OF ENVIRONMENTAL RESORTATION</v>
      </c>
      <c r="G252" s="9" t="s">
        <v>4</v>
      </c>
      <c r="H252" s="9" t="s">
        <v>0</v>
      </c>
      <c r="I252" s="29" t="s">
        <v>222</v>
      </c>
      <c r="J252" t="str">
        <f t="shared" si="26"/>
        <v>http://web.uvic.ca/calendar2018-09/CDs/ER/314.html</v>
      </c>
    </row>
    <row r="253" spans="1:10" x14ac:dyDescent="0.25">
      <c r="A253" t="str">
        <f t="shared" si="32"/>
        <v>ER</v>
      </c>
      <c r="B253" t="str">
        <f t="shared" si="33"/>
        <v>325</v>
      </c>
      <c r="C253" s="35" t="s">
        <v>163</v>
      </c>
      <c r="D253" s="20" t="s">
        <v>740</v>
      </c>
      <c r="E253" s="26" t="s">
        <v>974</v>
      </c>
      <c r="F253" s="33" t="str">
        <f t="shared" si="25"/>
        <v>ECOSYSTEMS OF BRITISH COLUMBIA, CANADA AND THE WORLD</v>
      </c>
      <c r="G253" s="9" t="s">
        <v>4</v>
      </c>
      <c r="H253" s="9" t="s">
        <v>0</v>
      </c>
      <c r="I253" s="29" t="s">
        <v>221</v>
      </c>
      <c r="J253" t="str">
        <f t="shared" si="26"/>
        <v>http://web.uvic.ca/calendar2018-09/CDs/ER/325.html</v>
      </c>
    </row>
    <row r="254" spans="1:10" x14ac:dyDescent="0.25">
      <c r="A254" t="str">
        <f t="shared" si="32"/>
        <v>ER</v>
      </c>
      <c r="B254" t="str">
        <f t="shared" si="33"/>
        <v>326</v>
      </c>
      <c r="C254" s="35" t="s">
        <v>163</v>
      </c>
      <c r="D254" s="20" t="s">
        <v>740</v>
      </c>
      <c r="E254" s="26" t="s">
        <v>975</v>
      </c>
      <c r="F254" s="33" t="str">
        <f t="shared" si="25"/>
        <v>TRADITIONAL SYSTEMS OF LAND AND RESOURCE MANAGEMENT</v>
      </c>
      <c r="G254" s="9" t="s">
        <v>4</v>
      </c>
      <c r="H254" s="9" t="s">
        <v>0</v>
      </c>
      <c r="I254" s="29" t="s">
        <v>220</v>
      </c>
      <c r="J254" t="str">
        <f t="shared" si="26"/>
        <v>http://web.uvic.ca/calendar2018-09/CDs/ER/326.html</v>
      </c>
    </row>
    <row r="255" spans="1:10" x14ac:dyDescent="0.25">
      <c r="A255" t="str">
        <f t="shared" si="32"/>
        <v>ER</v>
      </c>
      <c r="B255" t="str">
        <f t="shared" si="33"/>
        <v>327</v>
      </c>
      <c r="C255" s="35" t="s">
        <v>163</v>
      </c>
      <c r="D255" s="20" t="s">
        <v>740</v>
      </c>
      <c r="E255" s="26" t="s">
        <v>976</v>
      </c>
      <c r="F255" s="33" t="str">
        <f t="shared" si="25"/>
        <v>ECORESTORATION STRATEGIES: CASE STUDIES</v>
      </c>
      <c r="G255" s="9" t="s">
        <v>4</v>
      </c>
      <c r="H255" s="9" t="s">
        <v>0</v>
      </c>
      <c r="I255" s="29" t="s">
        <v>219</v>
      </c>
      <c r="J255" t="str">
        <f t="shared" si="26"/>
        <v>http://web.uvic.ca/calendar2018-09/CDs/ER/327.html</v>
      </c>
    </row>
    <row r="256" spans="1:10" x14ac:dyDescent="0.25">
      <c r="A256" t="str">
        <f t="shared" si="32"/>
        <v>ER</v>
      </c>
      <c r="B256" t="str">
        <f t="shared" si="33"/>
        <v>328</v>
      </c>
      <c r="C256" s="35" t="s">
        <v>163</v>
      </c>
      <c r="D256" s="20" t="s">
        <v>740</v>
      </c>
      <c r="E256" s="26" t="s">
        <v>977</v>
      </c>
      <c r="F256" s="33" t="str">
        <f t="shared" si="25"/>
        <v>FOREST RESTORATION AND SUSTAINABLE FORESTRY</v>
      </c>
      <c r="G256" s="9" t="s">
        <v>4</v>
      </c>
      <c r="H256" s="9" t="s">
        <v>0</v>
      </c>
      <c r="I256" s="29" t="s">
        <v>218</v>
      </c>
      <c r="J256" t="str">
        <f t="shared" si="26"/>
        <v>http://web.uvic.ca/calendar2018-09/CDs/ER/328.html</v>
      </c>
    </row>
    <row r="257" spans="1:10" x14ac:dyDescent="0.25">
      <c r="A257" t="str">
        <f t="shared" si="32"/>
        <v>ER</v>
      </c>
      <c r="B257" t="str">
        <f t="shared" si="33"/>
        <v>329</v>
      </c>
      <c r="C257" s="35" t="s">
        <v>163</v>
      </c>
      <c r="D257" s="20" t="s">
        <v>740</v>
      </c>
      <c r="E257" s="26" t="s">
        <v>978</v>
      </c>
      <c r="F257" s="33" t="str">
        <f t="shared" si="25"/>
        <v>MINING RESTORATION</v>
      </c>
      <c r="G257" s="9" t="s">
        <v>4</v>
      </c>
      <c r="H257" s="9" t="s">
        <v>0</v>
      </c>
      <c r="I257" s="29" t="s">
        <v>217</v>
      </c>
      <c r="J257" t="str">
        <f t="shared" si="26"/>
        <v>http://web.uvic.ca/calendar2018-09/CDs/ER/329.html</v>
      </c>
    </row>
    <row r="258" spans="1:10" x14ac:dyDescent="0.25">
      <c r="A258" t="str">
        <f t="shared" si="32"/>
        <v>ER</v>
      </c>
      <c r="B258" t="str">
        <f t="shared" si="33"/>
        <v>331</v>
      </c>
      <c r="C258" s="35" t="s">
        <v>163</v>
      </c>
      <c r="D258" s="20" t="s">
        <v>740</v>
      </c>
      <c r="E258" s="26" t="s">
        <v>979</v>
      </c>
      <c r="F258" s="33" t="str">
        <f t="shared" si="25"/>
        <v>URBAN RESTORATION AND SUSTAINABLE AGRICULTURAL SYSTEMS</v>
      </c>
      <c r="G258" s="9" t="s">
        <v>4</v>
      </c>
      <c r="H258" s="9" t="s">
        <v>0</v>
      </c>
      <c r="I258" s="29" t="s">
        <v>216</v>
      </c>
      <c r="J258" t="str">
        <f t="shared" si="26"/>
        <v>http://web.uvic.ca/calendar2018-09/CDs/ER/331.html</v>
      </c>
    </row>
    <row r="259" spans="1:10" x14ac:dyDescent="0.25">
      <c r="A259" t="str">
        <f t="shared" si="32"/>
        <v>ER</v>
      </c>
      <c r="B259" t="str">
        <f t="shared" si="33"/>
        <v>332</v>
      </c>
      <c r="C259" s="35" t="s">
        <v>163</v>
      </c>
      <c r="D259" s="20" t="s">
        <v>740</v>
      </c>
      <c r="E259" s="26" t="s">
        <v>980</v>
      </c>
      <c r="F259" s="33" t="str">
        <f t="shared" si="25"/>
        <v>SELECTION AND PROPAGATION OF NATIVE PLANTS FOR ECOLOGICAL RESTORATION</v>
      </c>
      <c r="G259" s="9" t="s">
        <v>4</v>
      </c>
      <c r="H259" s="9" t="s">
        <v>0</v>
      </c>
      <c r="I259" s="29" t="s">
        <v>215</v>
      </c>
      <c r="J259" t="str">
        <f t="shared" si="26"/>
        <v>http://web.uvic.ca/calendar2018-09/CDs/ER/332.html</v>
      </c>
    </row>
    <row r="260" spans="1:10" x14ac:dyDescent="0.25">
      <c r="A260" t="str">
        <f t="shared" si="32"/>
        <v>ER</v>
      </c>
      <c r="B260" t="str">
        <f t="shared" si="33"/>
        <v>334</v>
      </c>
      <c r="C260" s="35" t="s">
        <v>163</v>
      </c>
      <c r="D260" s="20" t="s">
        <v>740</v>
      </c>
      <c r="E260" s="26" t="s">
        <v>981</v>
      </c>
      <c r="F260" s="33" t="str">
        <f t="shared" si="25"/>
        <v>SOIL CONSERVATION AND RESTORATION</v>
      </c>
      <c r="G260" s="9" t="s">
        <v>4</v>
      </c>
      <c r="H260" s="9" t="s">
        <v>0</v>
      </c>
      <c r="I260" s="29" t="s">
        <v>214</v>
      </c>
      <c r="J260" t="str">
        <f t="shared" si="26"/>
        <v>http://web.uvic.ca/calendar2018-09/CDs/ER/334.html</v>
      </c>
    </row>
    <row r="261" spans="1:10" x14ac:dyDescent="0.25">
      <c r="A261" t="str">
        <f t="shared" si="32"/>
        <v>ER</v>
      </c>
      <c r="B261" t="str">
        <f t="shared" si="27"/>
        <v>335A</v>
      </c>
      <c r="C261" s="35" t="s">
        <v>163</v>
      </c>
      <c r="D261" s="20" t="s">
        <v>740</v>
      </c>
      <c r="E261" s="26" t="s">
        <v>982</v>
      </c>
      <c r="F261" s="33" t="str">
        <f t="shared" si="25"/>
        <v>RESTORATION OF FRESH WATER AQUATIC SYSTEMS</v>
      </c>
      <c r="G261" s="9" t="s">
        <v>4</v>
      </c>
      <c r="H261" s="9" t="s">
        <v>0</v>
      </c>
      <c r="I261" s="29" t="s">
        <v>213</v>
      </c>
      <c r="J261" t="str">
        <f t="shared" si="26"/>
        <v>http://web.uvic.ca/calendar2018-09/CDs/ER/335A.html</v>
      </c>
    </row>
    <row r="262" spans="1:10" x14ac:dyDescent="0.25">
      <c r="A262" t="str">
        <f t="shared" si="32"/>
        <v>ER</v>
      </c>
      <c r="B262" t="str">
        <f t="shared" si="27"/>
        <v>335B</v>
      </c>
      <c r="C262" s="35" t="s">
        <v>163</v>
      </c>
      <c r="D262" s="20" t="s">
        <v>740</v>
      </c>
      <c r="E262" s="26" t="s">
        <v>983</v>
      </c>
      <c r="F262" s="33" t="str">
        <f t="shared" si="25"/>
        <v>RESTORATION OF MARINE AQUATIC SYSTEMS</v>
      </c>
      <c r="G262" s="9" t="s">
        <v>4</v>
      </c>
      <c r="H262" s="9" t="s">
        <v>0</v>
      </c>
      <c r="I262" s="29" t="s">
        <v>212</v>
      </c>
      <c r="J262" t="str">
        <f t="shared" si="26"/>
        <v>http://web.uvic.ca/calendar2018-09/CDs/ER/335B.html</v>
      </c>
    </row>
    <row r="263" spans="1:10" x14ac:dyDescent="0.25">
      <c r="A263" t="str">
        <f t="shared" si="32"/>
        <v>ER</v>
      </c>
      <c r="B263" t="str">
        <f>RIGHT(E263,3)</f>
        <v>336</v>
      </c>
      <c r="C263" s="35" t="s">
        <v>163</v>
      </c>
      <c r="D263" s="20" t="s">
        <v>740</v>
      </c>
      <c r="E263" s="26" t="s">
        <v>984</v>
      </c>
      <c r="F263" s="33" t="str">
        <f t="shared" si="25"/>
        <v>COMMUNICATION AND DISPUTE RESOLTUION IN RESTORATION OF NATURAL SYSTEMS</v>
      </c>
      <c r="G263" s="9" t="s">
        <v>4</v>
      </c>
      <c r="H263" s="9" t="s">
        <v>0</v>
      </c>
      <c r="I263" s="29" t="s">
        <v>211</v>
      </c>
      <c r="J263" t="str">
        <f t="shared" si="26"/>
        <v>http://web.uvic.ca/calendar2018-09/CDs/ER/336.html</v>
      </c>
    </row>
    <row r="264" spans="1:10" x14ac:dyDescent="0.25">
      <c r="A264" t="str">
        <f t="shared" si="32"/>
        <v>ER</v>
      </c>
      <c r="B264" t="str">
        <f t="shared" ref="B264:B327" si="34">RIGHT(E264,3)</f>
        <v>338</v>
      </c>
      <c r="C264" s="35" t="s">
        <v>163</v>
      </c>
      <c r="D264" s="20" t="s">
        <v>740</v>
      </c>
      <c r="E264" s="26" t="s">
        <v>985</v>
      </c>
      <c r="F264" s="33" t="str">
        <f t="shared" si="25"/>
        <v>SPECIAL TOPICS IN ENVIRONMENTAL RESTORATION</v>
      </c>
      <c r="G264" s="9" t="s">
        <v>4</v>
      </c>
      <c r="H264" s="9" t="s">
        <v>0</v>
      </c>
      <c r="I264" s="29" t="s">
        <v>210</v>
      </c>
      <c r="J264" t="str">
        <f t="shared" si="26"/>
        <v>http://web.uvic.ca/calendar2018-09/CDs/ER/338.html</v>
      </c>
    </row>
    <row r="265" spans="1:10" x14ac:dyDescent="0.25">
      <c r="A265" t="str">
        <f t="shared" si="32"/>
        <v>ER</v>
      </c>
      <c r="B265" t="str">
        <f t="shared" si="34"/>
        <v>352</v>
      </c>
      <c r="C265" s="35" t="s">
        <v>163</v>
      </c>
      <c r="D265" s="20" t="s">
        <v>740</v>
      </c>
      <c r="E265" s="26" t="s">
        <v>986</v>
      </c>
      <c r="F265" s="33" t="str">
        <f t="shared" si="25"/>
        <v>NON-TIMBER FOREST MANAGEMENT AND SUSTAINABLE USE IN MAJOR FOREST ZONES OF BC</v>
      </c>
      <c r="G265" s="9" t="s">
        <v>4</v>
      </c>
      <c r="H265" s="9" t="s">
        <v>0</v>
      </c>
      <c r="I265" s="29" t="s">
        <v>209</v>
      </c>
      <c r="J265" t="str">
        <f t="shared" si="26"/>
        <v>http://web.uvic.ca/calendar2018-09/CDs/ER/352.html</v>
      </c>
    </row>
    <row r="266" spans="1:10" x14ac:dyDescent="0.25">
      <c r="A266" t="str">
        <f t="shared" si="32"/>
        <v>ER</v>
      </c>
      <c r="B266" t="str">
        <f t="shared" si="34"/>
        <v>390</v>
      </c>
      <c r="C266" s="35" t="s">
        <v>163</v>
      </c>
      <c r="D266" s="20" t="s">
        <v>740</v>
      </c>
      <c r="E266" s="26" t="s">
        <v>987</v>
      </c>
      <c r="F266" s="33" t="str">
        <f t="shared" ref="F266:F329" si="35">HYPERLINK(J266,I266)</f>
        <v>ENVIRONMENTAL RESTORATION PROJECT</v>
      </c>
      <c r="G266" s="9" t="s">
        <v>4</v>
      </c>
      <c r="H266" s="9" t="s">
        <v>0</v>
      </c>
      <c r="I266" s="29" t="s">
        <v>208</v>
      </c>
      <c r="J266" t="str">
        <f t="shared" si="26"/>
        <v>http://web.uvic.ca/calendar2018-09/CDs/ER/390.html</v>
      </c>
    </row>
    <row r="267" spans="1:10" ht="15" customHeight="1" x14ac:dyDescent="0.25">
      <c r="A267" t="str">
        <f t="shared" si="32"/>
        <v>ER</v>
      </c>
      <c r="B267" t="str">
        <f t="shared" si="34"/>
        <v>400</v>
      </c>
      <c r="C267" s="35" t="s">
        <v>163</v>
      </c>
      <c r="D267" s="20" t="s">
        <v>740</v>
      </c>
      <c r="E267" s="26" t="s">
        <v>988</v>
      </c>
      <c r="F267" s="33" t="str">
        <f t="shared" si="35"/>
        <v>SEMINAR IN ENVIRONMENTAL RESTORATION</v>
      </c>
      <c r="G267" s="9" t="s">
        <v>4</v>
      </c>
      <c r="H267" s="9" t="s">
        <v>0</v>
      </c>
      <c r="I267" s="29" t="s">
        <v>207</v>
      </c>
      <c r="J267" t="str">
        <f t="shared" ref="J267:J330" si="36">"http://web.uvic.ca/calendar2018-09/CDs/"&amp;A267&amp;"/"&amp;B267&amp;".html"</f>
        <v>http://web.uvic.ca/calendar2018-09/CDs/ER/400.html</v>
      </c>
    </row>
    <row r="268" spans="1:10" ht="15" customHeight="1" x14ac:dyDescent="0.25">
      <c r="A268" t="str">
        <f t="shared" si="32"/>
        <v>ER</v>
      </c>
      <c r="B268" t="str">
        <f t="shared" si="34"/>
        <v>411</v>
      </c>
      <c r="C268" s="35" t="s">
        <v>163</v>
      </c>
      <c r="D268" s="20" t="s">
        <v>740</v>
      </c>
      <c r="E268" s="26" t="s">
        <v>989</v>
      </c>
      <c r="F268" s="33" t="str">
        <f t="shared" si="35"/>
        <v>ADVANCED PRINCIPLES AND PRACTICE IN ECOLOGICAL RESTORATION</v>
      </c>
      <c r="G268" s="9" t="s">
        <v>4</v>
      </c>
      <c r="H268" s="9" t="s">
        <v>0</v>
      </c>
      <c r="I268" s="29" t="s">
        <v>206</v>
      </c>
      <c r="J268" t="str">
        <f t="shared" si="36"/>
        <v>http://web.uvic.ca/calendar2018-09/CDs/ER/411.html</v>
      </c>
    </row>
    <row r="269" spans="1:10" ht="15" customHeight="1" x14ac:dyDescent="0.25">
      <c r="A269" t="str">
        <f t="shared" si="32"/>
        <v>ES</v>
      </c>
      <c r="B269" t="str">
        <f t="shared" si="34"/>
        <v>200</v>
      </c>
      <c r="C269" s="35" t="s">
        <v>163</v>
      </c>
      <c r="D269" s="20" t="s">
        <v>740</v>
      </c>
      <c r="E269" s="26" t="s">
        <v>990</v>
      </c>
      <c r="F269" s="33" t="str">
        <f t="shared" si="35"/>
        <v>INTRODUCTION TO ENVIRONMENTAL STUDIES</v>
      </c>
      <c r="G269" s="9" t="s">
        <v>4</v>
      </c>
      <c r="H269" s="9" t="s">
        <v>0</v>
      </c>
      <c r="I269" s="29" t="s">
        <v>205</v>
      </c>
      <c r="J269" t="str">
        <f t="shared" si="36"/>
        <v>http://web.uvic.ca/calendar2018-09/CDs/ES/200.html</v>
      </c>
    </row>
    <row r="270" spans="1:10" ht="15" customHeight="1" x14ac:dyDescent="0.25">
      <c r="A270" t="str">
        <f t="shared" si="32"/>
        <v>ES</v>
      </c>
      <c r="B270" t="str">
        <f t="shared" si="34"/>
        <v>240</v>
      </c>
      <c r="C270" s="35" t="s">
        <v>163</v>
      </c>
      <c r="D270" s="20" t="s">
        <v>163</v>
      </c>
      <c r="E270" s="26" t="s">
        <v>991</v>
      </c>
      <c r="F270" s="33" t="str">
        <f t="shared" si="35"/>
        <v>ECOLOGICAL PROCESSES</v>
      </c>
      <c r="G270" s="9" t="s">
        <v>4</v>
      </c>
      <c r="H270" s="9" t="s">
        <v>0</v>
      </c>
      <c r="I270" s="29" t="s">
        <v>204</v>
      </c>
      <c r="J270" t="str">
        <f t="shared" si="36"/>
        <v>http://web.uvic.ca/calendar2018-09/CDs/ES/240.html</v>
      </c>
    </row>
    <row r="271" spans="1:10" ht="15" customHeight="1" x14ac:dyDescent="0.25">
      <c r="A271" t="str">
        <f t="shared" si="32"/>
        <v>ES</v>
      </c>
      <c r="B271" t="str">
        <f t="shared" si="34"/>
        <v>250</v>
      </c>
      <c r="C271" s="35" t="s">
        <v>163</v>
      </c>
      <c r="D271" s="20" t="s">
        <v>163</v>
      </c>
      <c r="E271" s="26" t="s">
        <v>203</v>
      </c>
      <c r="F271" s="33" t="str">
        <f t="shared" si="35"/>
        <v>DIRECTED EXPERIENCIAL LEARNING IN ECOLOGICAL RESTORATION</v>
      </c>
      <c r="G271" s="9" t="s">
        <v>4</v>
      </c>
      <c r="H271" s="9" t="s">
        <v>0</v>
      </c>
      <c r="I271" s="30" t="s">
        <v>202</v>
      </c>
      <c r="J271" t="str">
        <f t="shared" si="36"/>
        <v>http://web.uvic.ca/calendar2018-09/CDs/ES/250.html</v>
      </c>
    </row>
    <row r="272" spans="1:10" x14ac:dyDescent="0.25">
      <c r="A272" t="str">
        <f t="shared" si="32"/>
        <v>ES</v>
      </c>
      <c r="B272" t="str">
        <f t="shared" si="34"/>
        <v>270</v>
      </c>
      <c r="C272" s="35" t="s">
        <v>163</v>
      </c>
      <c r="D272" s="20" t="s">
        <v>163</v>
      </c>
      <c r="E272" s="26" t="s">
        <v>992</v>
      </c>
      <c r="F272" s="33" t="str">
        <f t="shared" si="35"/>
        <v>INTRODUCTORY FIELD STUDY</v>
      </c>
      <c r="G272" s="9" t="s">
        <v>4</v>
      </c>
      <c r="H272" s="9" t="s">
        <v>0</v>
      </c>
      <c r="I272" s="29" t="s">
        <v>201</v>
      </c>
      <c r="J272" t="str">
        <f t="shared" si="36"/>
        <v>http://web.uvic.ca/calendar2018-09/CDs/ES/270.html</v>
      </c>
    </row>
    <row r="273" spans="1:10" x14ac:dyDescent="0.25">
      <c r="A273" t="str">
        <f t="shared" si="32"/>
        <v>ES</v>
      </c>
      <c r="B273" t="str">
        <f t="shared" si="34"/>
        <v>301</v>
      </c>
      <c r="C273" s="35" t="s">
        <v>163</v>
      </c>
      <c r="D273" s="20" t="s">
        <v>163</v>
      </c>
      <c r="E273" s="26" t="s">
        <v>993</v>
      </c>
      <c r="F273" s="33" t="str">
        <f t="shared" si="35"/>
        <v>POLITICAL ECOLOGY</v>
      </c>
      <c r="G273" s="9" t="s">
        <v>4</v>
      </c>
      <c r="H273" s="9" t="s">
        <v>0</v>
      </c>
      <c r="I273" s="29" t="s">
        <v>200</v>
      </c>
      <c r="J273" t="str">
        <f t="shared" si="36"/>
        <v>http://web.uvic.ca/calendar2018-09/CDs/ES/301.html</v>
      </c>
    </row>
    <row r="274" spans="1:10" x14ac:dyDescent="0.25">
      <c r="A274" t="str">
        <f t="shared" si="32"/>
        <v>ES</v>
      </c>
      <c r="B274" t="str">
        <f t="shared" si="34"/>
        <v>302</v>
      </c>
      <c r="C274" s="34" t="s">
        <v>163</v>
      </c>
      <c r="D274" s="23" t="s">
        <v>163</v>
      </c>
      <c r="E274" s="26" t="s">
        <v>698</v>
      </c>
      <c r="F274" s="33" t="str">
        <f t="shared" si="35"/>
        <v>CAPITALISM, JUSTICE AND SUSTAINABILITY</v>
      </c>
      <c r="G274" s="9" t="s">
        <v>4</v>
      </c>
      <c r="H274" s="9" t="s">
        <v>0</v>
      </c>
      <c r="I274" s="17" t="s">
        <v>757</v>
      </c>
      <c r="J274" t="str">
        <f t="shared" si="36"/>
        <v>http://web.uvic.ca/calendar2018-09/CDs/ES/302.html</v>
      </c>
    </row>
    <row r="275" spans="1:10" x14ac:dyDescent="0.25">
      <c r="A275" t="str">
        <f t="shared" si="32"/>
        <v>ES</v>
      </c>
      <c r="B275" t="str">
        <f t="shared" si="34"/>
        <v>312</v>
      </c>
      <c r="C275" s="35" t="s">
        <v>163</v>
      </c>
      <c r="D275" s="20" t="s">
        <v>163</v>
      </c>
      <c r="E275" s="26" t="s">
        <v>994</v>
      </c>
      <c r="F275" s="33" t="str">
        <f t="shared" si="35"/>
        <v>ENVIRONMENTAL ECONOMICS</v>
      </c>
      <c r="G275" s="9" t="s">
        <v>4</v>
      </c>
      <c r="H275" s="9" t="s">
        <v>0</v>
      </c>
      <c r="I275" s="29" t="s">
        <v>199</v>
      </c>
      <c r="J275" t="str">
        <f t="shared" si="36"/>
        <v>http://web.uvic.ca/calendar2018-09/CDs/ES/312.html</v>
      </c>
    </row>
    <row r="276" spans="1:10" x14ac:dyDescent="0.25">
      <c r="A276" t="str">
        <f t="shared" si="32"/>
        <v>ES</v>
      </c>
      <c r="B276" t="str">
        <f t="shared" si="34"/>
        <v>314</v>
      </c>
      <c r="C276" s="35" t="s">
        <v>163</v>
      </c>
      <c r="D276" s="20" t="s">
        <v>163</v>
      </c>
      <c r="E276" s="26" t="s">
        <v>995</v>
      </c>
      <c r="F276" s="33" t="str">
        <f t="shared" si="35"/>
        <v>PHILOSOPHY AND THE ENVIRONMENT</v>
      </c>
      <c r="G276" s="9" t="s">
        <v>4</v>
      </c>
      <c r="H276" s="9" t="s">
        <v>0</v>
      </c>
      <c r="I276" s="29" t="s">
        <v>49</v>
      </c>
      <c r="J276" t="str">
        <f t="shared" si="36"/>
        <v>http://web.uvic.ca/calendar2018-09/CDs/ES/314.html</v>
      </c>
    </row>
    <row r="277" spans="1:10" x14ac:dyDescent="0.25">
      <c r="A277" t="str">
        <f t="shared" si="32"/>
        <v>ES</v>
      </c>
      <c r="B277" t="str">
        <f t="shared" si="34"/>
        <v>320</v>
      </c>
      <c r="C277" s="35" t="s">
        <v>163</v>
      </c>
      <c r="D277" s="20" t="s">
        <v>163</v>
      </c>
      <c r="E277" s="26" t="s">
        <v>996</v>
      </c>
      <c r="F277" s="33" t="str">
        <f t="shared" si="35"/>
        <v>CONSERVATION BIOLOGY</v>
      </c>
      <c r="G277" s="9" t="s">
        <v>4</v>
      </c>
      <c r="H277" s="9" t="s">
        <v>0</v>
      </c>
      <c r="I277" s="29" t="s">
        <v>198</v>
      </c>
      <c r="J277" t="str">
        <f t="shared" si="36"/>
        <v>http://web.uvic.ca/calendar2018-09/CDs/ES/320.html</v>
      </c>
    </row>
    <row r="278" spans="1:10" x14ac:dyDescent="0.25">
      <c r="A278" t="str">
        <f t="shared" si="32"/>
        <v>ES</v>
      </c>
      <c r="B278" t="str">
        <f t="shared" si="34"/>
        <v>321</v>
      </c>
      <c r="C278" s="35" t="s">
        <v>163</v>
      </c>
      <c r="D278" s="20" t="s">
        <v>163</v>
      </c>
      <c r="E278" s="26" t="s">
        <v>997</v>
      </c>
      <c r="F278" s="33" t="str">
        <f t="shared" si="35"/>
        <v>ETHNOECOLOGY</v>
      </c>
      <c r="G278" s="9" t="s">
        <v>4</v>
      </c>
      <c r="H278" s="9" t="s">
        <v>0</v>
      </c>
      <c r="I278" s="29" t="s">
        <v>197</v>
      </c>
      <c r="J278" t="str">
        <f t="shared" si="36"/>
        <v>http://web.uvic.ca/calendar2018-09/CDs/ES/321.html</v>
      </c>
    </row>
    <row r="279" spans="1:10" x14ac:dyDescent="0.25">
      <c r="A279" t="str">
        <f t="shared" si="32"/>
        <v>ES</v>
      </c>
      <c r="B279" t="str">
        <f t="shared" si="34"/>
        <v>341</v>
      </c>
      <c r="C279" s="35" t="s">
        <v>163</v>
      </c>
      <c r="D279" s="20" t="s">
        <v>163</v>
      </c>
      <c r="E279" s="26" t="s">
        <v>998</v>
      </c>
      <c r="F279" s="33" t="str">
        <f t="shared" si="35"/>
        <v>PAST, PRESENT, AND FUTURE ECOLGIES</v>
      </c>
      <c r="G279" s="9" t="s">
        <v>4</v>
      </c>
      <c r="H279" s="9" t="s">
        <v>0</v>
      </c>
      <c r="I279" s="29" t="s">
        <v>196</v>
      </c>
      <c r="J279" t="str">
        <f t="shared" si="36"/>
        <v>http://web.uvic.ca/calendar2018-09/CDs/ES/341.html</v>
      </c>
    </row>
    <row r="280" spans="1:10" x14ac:dyDescent="0.25">
      <c r="A280" t="str">
        <f t="shared" si="32"/>
        <v>ES</v>
      </c>
      <c r="B280" t="str">
        <f t="shared" si="34"/>
        <v>344</v>
      </c>
      <c r="C280" s="35" t="s">
        <v>163</v>
      </c>
      <c r="D280" s="20" t="s">
        <v>163</v>
      </c>
      <c r="E280" s="26" t="s">
        <v>999</v>
      </c>
      <c r="F280" s="33" t="str">
        <f t="shared" si="35"/>
        <v>STUDY DESIGN AND DATA ANALYSIS</v>
      </c>
      <c r="G280" s="9" t="s">
        <v>4</v>
      </c>
      <c r="H280" s="9" t="s">
        <v>0</v>
      </c>
      <c r="I280" s="29" t="s">
        <v>195</v>
      </c>
      <c r="J280" t="str">
        <f t="shared" si="36"/>
        <v>http://web.uvic.ca/calendar2018-09/CDs/ES/344.html</v>
      </c>
    </row>
    <row r="281" spans="1:10" x14ac:dyDescent="0.25">
      <c r="A281" t="str">
        <f t="shared" si="32"/>
        <v>ES</v>
      </c>
      <c r="B281" t="str">
        <f t="shared" si="34"/>
        <v>348</v>
      </c>
      <c r="C281" s="35" t="s">
        <v>163</v>
      </c>
      <c r="D281" s="20" t="s">
        <v>163</v>
      </c>
      <c r="E281" s="26" t="s">
        <v>1000</v>
      </c>
      <c r="F281" s="33" t="str">
        <f t="shared" si="35"/>
        <v>BIODIVERSITY AND CONSERVATION BIOLOGY</v>
      </c>
      <c r="G281" s="9" t="s">
        <v>4</v>
      </c>
      <c r="H281" s="9" t="s">
        <v>0</v>
      </c>
      <c r="I281" s="29" t="s">
        <v>194</v>
      </c>
      <c r="J281" t="str">
        <f t="shared" si="36"/>
        <v>http://web.uvic.ca/calendar2018-09/CDs/ES/348.html</v>
      </c>
    </row>
    <row r="282" spans="1:10" x14ac:dyDescent="0.25">
      <c r="A282" t="str">
        <f t="shared" si="32"/>
        <v>ES</v>
      </c>
      <c r="B282" t="str">
        <f t="shared" si="34"/>
        <v>361</v>
      </c>
      <c r="C282" s="35" t="s">
        <v>163</v>
      </c>
      <c r="D282" s="20" t="s">
        <v>163</v>
      </c>
      <c r="E282" s="26" t="s">
        <v>193</v>
      </c>
      <c r="F282" s="33" t="str">
        <f t="shared" si="35"/>
        <v>THE BIODIVERSITY OF BRITISH COLUMBIA</v>
      </c>
      <c r="G282" s="9" t="s">
        <v>4</v>
      </c>
      <c r="H282" s="9" t="s">
        <v>0</v>
      </c>
      <c r="I282" s="30" t="s">
        <v>192</v>
      </c>
      <c r="J282" t="str">
        <f t="shared" si="36"/>
        <v>http://web.uvic.ca/calendar2018-09/CDs/ES/361.html</v>
      </c>
    </row>
    <row r="283" spans="1:10" x14ac:dyDescent="0.25">
      <c r="A283" t="str">
        <f t="shared" si="32"/>
        <v>ES</v>
      </c>
      <c r="B283" t="str">
        <f t="shared" si="34"/>
        <v>365</v>
      </c>
      <c r="C283" s="35" t="s">
        <v>163</v>
      </c>
      <c r="D283" s="20" t="s">
        <v>163</v>
      </c>
      <c r="E283" s="26" t="s">
        <v>1001</v>
      </c>
      <c r="F283" s="33" t="str">
        <f t="shared" si="35"/>
        <v>CLIMATE AND SOCIETY</v>
      </c>
      <c r="G283" s="9" t="s">
        <v>4</v>
      </c>
      <c r="H283" s="9" t="s">
        <v>0</v>
      </c>
      <c r="I283" s="29" t="s">
        <v>191</v>
      </c>
      <c r="J283" t="str">
        <f t="shared" si="36"/>
        <v>http://web.uvic.ca/calendar2018-09/CDs/ES/365.html</v>
      </c>
    </row>
    <row r="284" spans="1:10" x14ac:dyDescent="0.25">
      <c r="A284" t="str">
        <f t="shared" si="32"/>
        <v>ES</v>
      </c>
      <c r="B284" t="str">
        <f t="shared" si="34"/>
        <v>370</v>
      </c>
      <c r="C284" s="35" t="s">
        <v>163</v>
      </c>
      <c r="D284" s="20" t="s">
        <v>163</v>
      </c>
      <c r="E284" s="26" t="s">
        <v>1002</v>
      </c>
      <c r="F284" s="33" t="str">
        <f t="shared" si="35"/>
        <v>INTERMEDIATE FIELD STUDY</v>
      </c>
      <c r="G284" s="9" t="s">
        <v>4</v>
      </c>
      <c r="H284" s="9" t="s">
        <v>0</v>
      </c>
      <c r="I284" s="29" t="s">
        <v>190</v>
      </c>
      <c r="J284" t="str">
        <f t="shared" si="36"/>
        <v>http://web.uvic.ca/calendar2018-09/CDs/ES/370.html</v>
      </c>
    </row>
    <row r="285" spans="1:10" x14ac:dyDescent="0.25">
      <c r="A285" t="str">
        <f t="shared" si="32"/>
        <v>ES</v>
      </c>
      <c r="B285" t="str">
        <f t="shared" si="34"/>
        <v>378</v>
      </c>
      <c r="C285" s="34" t="s">
        <v>163</v>
      </c>
      <c r="D285" s="23" t="s">
        <v>163</v>
      </c>
      <c r="E285" s="26" t="s">
        <v>532</v>
      </c>
      <c r="F285" s="33" t="str">
        <f t="shared" si="35"/>
        <v>LEADERSHIP SKILLS FOR CHANGE</v>
      </c>
      <c r="G285" s="9" t="s">
        <v>1</v>
      </c>
      <c r="H285" s="9" t="s">
        <v>0</v>
      </c>
      <c r="I285" s="17" t="s">
        <v>625</v>
      </c>
      <c r="J285" t="str">
        <f t="shared" si="36"/>
        <v>http://web.uvic.ca/calendar2018-09/CDs/ES/378.html</v>
      </c>
    </row>
    <row r="286" spans="1:10" x14ac:dyDescent="0.25">
      <c r="A286" t="str">
        <f t="shared" si="32"/>
        <v>ES</v>
      </c>
      <c r="B286" t="str">
        <f t="shared" si="34"/>
        <v>380</v>
      </c>
      <c r="C286" s="35" t="s">
        <v>163</v>
      </c>
      <c r="D286" s="20" t="s">
        <v>163</v>
      </c>
      <c r="E286" s="26" t="s">
        <v>1003</v>
      </c>
      <c r="F286" s="33" t="str">
        <f t="shared" si="35"/>
        <v>ENVIRONMENTAL TOPICS: TOPICS IN POLITICAL ECOLOGY</v>
      </c>
      <c r="G286" s="9" t="s">
        <v>4</v>
      </c>
      <c r="H286" s="9" t="s">
        <v>0</v>
      </c>
      <c r="I286" s="29" t="s">
        <v>189</v>
      </c>
      <c r="J286" t="str">
        <f t="shared" si="36"/>
        <v>http://web.uvic.ca/calendar2018-09/CDs/ES/380.html</v>
      </c>
    </row>
    <row r="287" spans="1:10" x14ac:dyDescent="0.25">
      <c r="A287" t="str">
        <f t="shared" si="32"/>
        <v>ES</v>
      </c>
      <c r="B287" t="str">
        <f t="shared" si="34"/>
        <v>381</v>
      </c>
      <c r="C287" s="35" t="s">
        <v>163</v>
      </c>
      <c r="D287" s="20" t="s">
        <v>163</v>
      </c>
      <c r="E287" s="26" t="s">
        <v>1004</v>
      </c>
      <c r="F287" s="33" t="str">
        <f t="shared" si="35"/>
        <v>ENVIRONMENTAL TOPICS: TOPICS IN ETHNOECOLOGY</v>
      </c>
      <c r="G287" s="9" t="s">
        <v>4</v>
      </c>
      <c r="H287" s="9" t="s">
        <v>0</v>
      </c>
      <c r="I287" s="29" t="s">
        <v>188</v>
      </c>
      <c r="J287" t="str">
        <f t="shared" si="36"/>
        <v>http://web.uvic.ca/calendar2018-09/CDs/ES/381.html</v>
      </c>
    </row>
    <row r="288" spans="1:10" x14ac:dyDescent="0.25">
      <c r="A288" t="str">
        <f t="shared" si="32"/>
        <v>ES</v>
      </c>
      <c r="B288" t="str">
        <f t="shared" si="34"/>
        <v>382</v>
      </c>
      <c r="C288" s="35" t="s">
        <v>163</v>
      </c>
      <c r="D288" s="20" t="s">
        <v>163</v>
      </c>
      <c r="E288" s="26" t="s">
        <v>1005</v>
      </c>
      <c r="F288" s="33" t="str">
        <f t="shared" si="35"/>
        <v>ENVIRONMENTAL TOPICS: TOPICS IN ECOLOGICAL RESTORATION</v>
      </c>
      <c r="G288" s="9" t="s">
        <v>4</v>
      </c>
      <c r="H288" s="9" t="s">
        <v>0</v>
      </c>
      <c r="I288" s="29" t="s">
        <v>187</v>
      </c>
      <c r="J288" t="str">
        <f t="shared" si="36"/>
        <v>http://web.uvic.ca/calendar2018-09/CDs/ES/382.html</v>
      </c>
    </row>
    <row r="289" spans="1:10" x14ac:dyDescent="0.25">
      <c r="A289" t="str">
        <f t="shared" si="32"/>
        <v>ES</v>
      </c>
      <c r="B289" t="str">
        <f t="shared" si="34"/>
        <v>384</v>
      </c>
      <c r="C289" s="35" t="s">
        <v>163</v>
      </c>
      <c r="D289" s="20" t="s">
        <v>163</v>
      </c>
      <c r="E289" s="26" t="s">
        <v>1006</v>
      </c>
      <c r="F289" s="33" t="str">
        <f t="shared" si="35"/>
        <v>SYSTEMS THEORY: AN INTRODUCTION TO NATURAL AND SOCIAL SYSTEMS</v>
      </c>
      <c r="G289" s="9" t="s">
        <v>4</v>
      </c>
      <c r="H289" s="9" t="s">
        <v>0</v>
      </c>
      <c r="I289" s="29" t="s">
        <v>186</v>
      </c>
      <c r="J289" t="str">
        <f t="shared" si="36"/>
        <v>http://web.uvic.ca/calendar2018-09/CDs/ES/384.html</v>
      </c>
    </row>
    <row r="290" spans="1:10" x14ac:dyDescent="0.25">
      <c r="A290" t="str">
        <f t="shared" si="32"/>
        <v>ES</v>
      </c>
      <c r="B290" t="str">
        <f t="shared" si="34"/>
        <v>399</v>
      </c>
      <c r="C290" s="35" t="s">
        <v>163</v>
      </c>
      <c r="D290" s="20" t="s">
        <v>163</v>
      </c>
      <c r="E290" s="26" t="s">
        <v>185</v>
      </c>
      <c r="F290" s="33" t="str">
        <f t="shared" si="35"/>
        <v>ARGUMENTATION AND EVIDENCE IN ENVIRONMENTAL RESEARCH</v>
      </c>
      <c r="G290" s="9" t="s">
        <v>4</v>
      </c>
      <c r="H290" s="9" t="s">
        <v>0</v>
      </c>
      <c r="I290" s="30" t="s">
        <v>184</v>
      </c>
      <c r="J290" t="str">
        <f t="shared" si="36"/>
        <v>http://web.uvic.ca/calendar2018-09/CDs/ES/399.html</v>
      </c>
    </row>
    <row r="291" spans="1:10" x14ac:dyDescent="0.25">
      <c r="A291" t="str">
        <f t="shared" si="32"/>
        <v>ES</v>
      </c>
      <c r="B291" t="str">
        <f t="shared" si="34"/>
        <v>403</v>
      </c>
      <c r="C291" s="35" t="s">
        <v>163</v>
      </c>
      <c r="D291" s="20" t="s">
        <v>163</v>
      </c>
      <c r="E291" s="26" t="s">
        <v>1007</v>
      </c>
      <c r="F291" s="33" t="str">
        <f t="shared" si="35"/>
        <v>FIELD COURSE IN ENVIRONMENTAL LAW AND SUSTAINABILITY</v>
      </c>
      <c r="G291" s="9" t="s">
        <v>4</v>
      </c>
      <c r="H291" s="9" t="s">
        <v>0</v>
      </c>
      <c r="I291" s="29" t="s">
        <v>81</v>
      </c>
      <c r="J291" t="str">
        <f t="shared" si="36"/>
        <v>http://web.uvic.ca/calendar2018-09/CDs/ES/403.html</v>
      </c>
    </row>
    <row r="292" spans="1:10" x14ac:dyDescent="0.25">
      <c r="A292" t="str">
        <f t="shared" si="32"/>
        <v>ES</v>
      </c>
      <c r="B292" t="str">
        <f t="shared" si="34"/>
        <v>404</v>
      </c>
      <c r="C292" s="35" t="s">
        <v>163</v>
      </c>
      <c r="D292" s="20" t="s">
        <v>163</v>
      </c>
      <c r="E292" s="26" t="s">
        <v>1008</v>
      </c>
      <c r="F292" s="33" t="str">
        <f t="shared" si="35"/>
        <v>DISCOURSES OF ENVIROMENTALISM</v>
      </c>
      <c r="G292" s="9" t="s">
        <v>4</v>
      </c>
      <c r="H292" s="9" t="s">
        <v>0</v>
      </c>
      <c r="I292" s="29" t="s">
        <v>183</v>
      </c>
      <c r="J292" t="str">
        <f t="shared" si="36"/>
        <v>http://web.uvic.ca/calendar2018-09/CDs/ES/404.html</v>
      </c>
    </row>
    <row r="293" spans="1:10" x14ac:dyDescent="0.25">
      <c r="A293" t="str">
        <f t="shared" si="32"/>
        <v>ES</v>
      </c>
      <c r="B293" t="str">
        <f t="shared" si="34"/>
        <v>405</v>
      </c>
      <c r="C293" s="35" t="s">
        <v>163</v>
      </c>
      <c r="D293" s="20" t="s">
        <v>163</v>
      </c>
      <c r="E293" s="26" t="s">
        <v>1009</v>
      </c>
      <c r="F293" s="33" t="str">
        <f t="shared" si="35"/>
        <v>CLIMATE, ENERGY AND POLITICS</v>
      </c>
      <c r="G293" s="9" t="s">
        <v>4</v>
      </c>
      <c r="H293" s="9" t="s">
        <v>0</v>
      </c>
      <c r="I293" s="29" t="s">
        <v>182</v>
      </c>
      <c r="J293" t="str">
        <f t="shared" si="36"/>
        <v>http://web.uvic.ca/calendar2018-09/CDs/ES/405.html</v>
      </c>
    </row>
    <row r="294" spans="1:10" x14ac:dyDescent="0.25">
      <c r="A294" t="str">
        <f t="shared" si="32"/>
        <v>ES</v>
      </c>
      <c r="B294" t="str">
        <f t="shared" si="34"/>
        <v>406</v>
      </c>
      <c r="C294" s="34" t="s">
        <v>163</v>
      </c>
      <c r="D294" s="23" t="s">
        <v>163</v>
      </c>
      <c r="E294" s="26" t="s">
        <v>699</v>
      </c>
      <c r="F294" s="33" t="str">
        <f t="shared" si="35"/>
        <v>ALTERNATIVE ECONOMIES FOR SOCIAL CHANGE</v>
      </c>
      <c r="G294" s="9" t="s">
        <v>4</v>
      </c>
      <c r="H294" s="9" t="s">
        <v>0</v>
      </c>
      <c r="I294" s="17" t="s">
        <v>758</v>
      </c>
      <c r="J294" t="str">
        <f t="shared" si="36"/>
        <v>http://web.uvic.ca/calendar2018-09/CDs/ES/406.html</v>
      </c>
    </row>
    <row r="295" spans="1:10" x14ac:dyDescent="0.25">
      <c r="A295" t="str">
        <f t="shared" si="32"/>
        <v>ES</v>
      </c>
      <c r="B295" t="str">
        <f t="shared" si="34"/>
        <v>407</v>
      </c>
      <c r="C295" s="35" t="s">
        <v>163</v>
      </c>
      <c r="D295" s="20" t="s">
        <v>163</v>
      </c>
      <c r="E295" s="26" t="s">
        <v>1010</v>
      </c>
      <c r="F295" s="33" t="str">
        <f t="shared" si="35"/>
        <v>MINDFULNESS, SUSTAINABILITY, AND SOCIAL CHANGE</v>
      </c>
      <c r="G295" s="9" t="s">
        <v>4</v>
      </c>
      <c r="H295" s="9" t="s">
        <v>0</v>
      </c>
      <c r="I295" s="29" t="s">
        <v>181</v>
      </c>
      <c r="J295" t="str">
        <f t="shared" si="36"/>
        <v>http://web.uvic.ca/calendar2018-09/CDs/ES/407.html</v>
      </c>
    </row>
    <row r="296" spans="1:10" x14ac:dyDescent="0.25">
      <c r="A296" t="str">
        <f t="shared" si="32"/>
        <v>ES</v>
      </c>
      <c r="B296" t="str">
        <f t="shared" si="34"/>
        <v>408</v>
      </c>
      <c r="C296" s="34" t="s">
        <v>163</v>
      </c>
      <c r="D296" s="23" t="s">
        <v>163</v>
      </c>
      <c r="E296" s="26" t="s">
        <v>700</v>
      </c>
      <c r="F296" s="33" t="str">
        <f t="shared" si="35"/>
        <v>VISUAL ECOLOGY: SEEING THE WILD</v>
      </c>
      <c r="G296" s="9" t="s">
        <v>4</v>
      </c>
      <c r="H296" s="9" t="s">
        <v>0</v>
      </c>
      <c r="I296" s="17" t="s">
        <v>759</v>
      </c>
      <c r="J296" t="str">
        <f t="shared" si="36"/>
        <v>http://web.uvic.ca/calendar2018-09/CDs/ES/408.html</v>
      </c>
    </row>
    <row r="297" spans="1:10" x14ac:dyDescent="0.25">
      <c r="A297" t="str">
        <f t="shared" si="32"/>
        <v>ES</v>
      </c>
      <c r="B297" t="str">
        <f t="shared" si="34"/>
        <v>409</v>
      </c>
      <c r="C297" s="34" t="s">
        <v>163</v>
      </c>
      <c r="D297" s="23" t="s">
        <v>163</v>
      </c>
      <c r="E297" s="26" t="s">
        <v>701</v>
      </c>
      <c r="F297" s="33" t="str">
        <f t="shared" si="35"/>
        <v>FOOD IN PLACE: SKILLS FOR CHANGE</v>
      </c>
      <c r="G297" s="9" t="s">
        <v>4</v>
      </c>
      <c r="H297" s="9" t="s">
        <v>0</v>
      </c>
      <c r="I297" s="17" t="s">
        <v>760</v>
      </c>
      <c r="J297" t="str">
        <f t="shared" si="36"/>
        <v>http://web.uvic.ca/calendar2018-09/CDs/ES/409.html</v>
      </c>
    </row>
    <row r="298" spans="1:10" x14ac:dyDescent="0.25">
      <c r="A298" t="str">
        <f t="shared" si="32"/>
        <v>ES</v>
      </c>
      <c r="B298" t="str">
        <f t="shared" si="34"/>
        <v>415</v>
      </c>
      <c r="C298" s="35" t="s">
        <v>163</v>
      </c>
      <c r="D298" s="20" t="s">
        <v>163</v>
      </c>
      <c r="E298" s="26" t="s">
        <v>1011</v>
      </c>
      <c r="F298" s="33" t="str">
        <f t="shared" si="35"/>
        <v>INTEGRAL SYSTEMS THEORY: PHILOSOPHY AND PRACTICE</v>
      </c>
      <c r="G298" s="9" t="s">
        <v>4</v>
      </c>
      <c r="H298" s="9" t="s">
        <v>0</v>
      </c>
      <c r="I298" s="29" t="s">
        <v>180</v>
      </c>
      <c r="J298" t="str">
        <f t="shared" si="36"/>
        <v>http://web.uvic.ca/calendar2018-09/CDs/ES/415.html</v>
      </c>
    </row>
    <row r="299" spans="1:10" x14ac:dyDescent="0.25">
      <c r="A299" t="str">
        <f t="shared" si="32"/>
        <v>ES</v>
      </c>
      <c r="B299" t="str">
        <f t="shared" si="34"/>
        <v>417</v>
      </c>
      <c r="C299" s="35" t="s">
        <v>163</v>
      </c>
      <c r="D299" s="20" t="s">
        <v>163</v>
      </c>
      <c r="E299" s="26" t="s">
        <v>1012</v>
      </c>
      <c r="F299" s="33" t="str">
        <f t="shared" si="35"/>
        <v>WOMEN AND ENVIRONMENTS</v>
      </c>
      <c r="G299" s="9" t="s">
        <v>4</v>
      </c>
      <c r="H299" s="9" t="s">
        <v>0</v>
      </c>
      <c r="I299" s="29" t="s">
        <v>179</v>
      </c>
      <c r="J299" t="str">
        <f t="shared" si="36"/>
        <v>http://web.uvic.ca/calendar2018-09/CDs/ES/417.html</v>
      </c>
    </row>
    <row r="300" spans="1:10" x14ac:dyDescent="0.25">
      <c r="A300" t="str">
        <f t="shared" si="32"/>
        <v>ES</v>
      </c>
      <c r="B300" t="str">
        <f t="shared" si="34"/>
        <v>419</v>
      </c>
      <c r="C300" s="35" t="s">
        <v>163</v>
      </c>
      <c r="D300" s="20" t="s">
        <v>163</v>
      </c>
      <c r="E300" s="26" t="s">
        <v>1013</v>
      </c>
      <c r="F300" s="33" t="str">
        <f t="shared" si="35"/>
        <v>GREEN LEGAL THEORY</v>
      </c>
      <c r="G300" s="9" t="s">
        <v>4</v>
      </c>
      <c r="H300" s="9" t="s">
        <v>0</v>
      </c>
      <c r="I300" s="29" t="s">
        <v>87</v>
      </c>
      <c r="J300" t="str">
        <f t="shared" si="36"/>
        <v>http://web.uvic.ca/calendar2018-09/CDs/ES/419.html</v>
      </c>
    </row>
    <row r="301" spans="1:10" x14ac:dyDescent="0.25">
      <c r="A301" t="str">
        <f t="shared" si="32"/>
        <v>ES</v>
      </c>
      <c r="B301" t="str">
        <f t="shared" si="34"/>
        <v>421</v>
      </c>
      <c r="C301" s="35" t="s">
        <v>163</v>
      </c>
      <c r="D301" s="20" t="s">
        <v>163</v>
      </c>
      <c r="E301" s="26" t="s">
        <v>1014</v>
      </c>
      <c r="F301" s="33" t="str">
        <f t="shared" si="35"/>
        <v>ETHNOBOTANY: PLANTS AND HUMAN CULTURES</v>
      </c>
      <c r="G301" s="9" t="s">
        <v>4</v>
      </c>
      <c r="H301" s="9" t="s">
        <v>0</v>
      </c>
      <c r="I301" s="29" t="s">
        <v>178</v>
      </c>
      <c r="J301" t="str">
        <f t="shared" si="36"/>
        <v>http://web.uvic.ca/calendar2018-09/CDs/ES/421.html</v>
      </c>
    </row>
    <row r="302" spans="1:10" x14ac:dyDescent="0.25">
      <c r="A302" t="str">
        <f t="shared" si="32"/>
        <v>ES</v>
      </c>
      <c r="B302" t="str">
        <f t="shared" si="34"/>
        <v>423</v>
      </c>
      <c r="C302" s="35" t="s">
        <v>163</v>
      </c>
      <c r="D302" s="20" t="s">
        <v>163</v>
      </c>
      <c r="E302" s="26" t="s">
        <v>1015</v>
      </c>
      <c r="F302" s="33" t="str">
        <f t="shared" si="35"/>
        <v>TRADITONAL SYSTEMS OF LAND RESOURCE MANAGEMENT</v>
      </c>
      <c r="G302" s="9" t="s">
        <v>4</v>
      </c>
      <c r="H302" s="9" t="s">
        <v>0</v>
      </c>
      <c r="I302" s="29" t="s">
        <v>177</v>
      </c>
      <c r="J302" t="str">
        <f t="shared" si="36"/>
        <v>http://web.uvic.ca/calendar2018-09/CDs/ES/423.html</v>
      </c>
    </row>
    <row r="303" spans="1:10" x14ac:dyDescent="0.25">
      <c r="A303" t="str">
        <f t="shared" si="32"/>
        <v>ES</v>
      </c>
      <c r="B303" t="str">
        <f t="shared" si="34"/>
        <v>425</v>
      </c>
      <c r="C303" s="35" t="s">
        <v>163</v>
      </c>
      <c r="D303" s="20" t="s">
        <v>163</v>
      </c>
      <c r="E303" s="26" t="s">
        <v>1016</v>
      </c>
      <c r="F303" s="33" t="str">
        <f t="shared" si="35"/>
        <v>FLOWERING PLANT DIVERSITY</v>
      </c>
      <c r="G303" s="9" t="s">
        <v>4</v>
      </c>
      <c r="H303" s="9" t="s">
        <v>0</v>
      </c>
      <c r="I303" s="29" t="s">
        <v>176</v>
      </c>
      <c r="J303" t="str">
        <f t="shared" si="36"/>
        <v>http://web.uvic.ca/calendar2018-09/CDs/ES/425.html</v>
      </c>
    </row>
    <row r="304" spans="1:10" x14ac:dyDescent="0.25">
      <c r="A304" t="str">
        <f t="shared" si="32"/>
        <v>ES</v>
      </c>
      <c r="B304" t="str">
        <f t="shared" si="34"/>
        <v>427</v>
      </c>
      <c r="C304" s="35" t="s">
        <v>163</v>
      </c>
      <c r="D304" s="20" t="s">
        <v>163</v>
      </c>
      <c r="E304" s="26" t="s">
        <v>1017</v>
      </c>
      <c r="F304" s="33" t="str">
        <f t="shared" si="35"/>
        <v>COLONIZATION, NATURE, AND THE MAKING OF BRITISH COLUMBIA</v>
      </c>
      <c r="G304" s="9" t="s">
        <v>4</v>
      </c>
      <c r="H304" s="9" t="s">
        <v>0</v>
      </c>
      <c r="I304" s="29" t="s">
        <v>175</v>
      </c>
      <c r="J304" t="str">
        <f t="shared" si="36"/>
        <v>http://web.uvic.ca/calendar2018-09/CDs/ES/427.html</v>
      </c>
    </row>
    <row r="305" spans="1:10" x14ac:dyDescent="0.25">
      <c r="A305" t="str">
        <f t="shared" si="32"/>
        <v>ES</v>
      </c>
      <c r="B305" t="str">
        <f t="shared" si="34"/>
        <v>429</v>
      </c>
      <c r="C305" s="35" t="s">
        <v>163</v>
      </c>
      <c r="D305" s="20" t="s">
        <v>163</v>
      </c>
      <c r="E305" s="26" t="s">
        <v>1018</v>
      </c>
      <c r="F305" s="33" t="str">
        <f t="shared" si="35"/>
        <v>URBAN ETHNOECOLOGY</v>
      </c>
      <c r="G305" s="9" t="s">
        <v>4</v>
      </c>
      <c r="H305" s="9" t="s">
        <v>0</v>
      </c>
      <c r="I305" s="29" t="s">
        <v>174</v>
      </c>
      <c r="J305" t="str">
        <f t="shared" si="36"/>
        <v>http://web.uvic.ca/calendar2018-09/CDs/ES/429.html</v>
      </c>
    </row>
    <row r="306" spans="1:10" x14ac:dyDescent="0.25">
      <c r="A306" t="str">
        <f t="shared" si="32"/>
        <v>ES</v>
      </c>
      <c r="B306" t="str">
        <f t="shared" si="34"/>
        <v>431</v>
      </c>
      <c r="C306" s="34" t="s">
        <v>163</v>
      </c>
      <c r="D306" s="23" t="s">
        <v>163</v>
      </c>
      <c r="E306" s="26" t="s">
        <v>702</v>
      </c>
      <c r="F306" s="33" t="str">
        <f t="shared" si="35"/>
        <v>HISTORY, SCIENCE AND CULTURE OF WINE</v>
      </c>
      <c r="G306" s="9" t="s">
        <v>4</v>
      </c>
      <c r="H306" s="9" t="s">
        <v>0</v>
      </c>
      <c r="I306" s="17" t="s">
        <v>761</v>
      </c>
      <c r="J306" t="str">
        <f t="shared" si="36"/>
        <v>http://web.uvic.ca/calendar2018-09/CDs/ES/431.html</v>
      </c>
    </row>
    <row r="307" spans="1:10" x14ac:dyDescent="0.25">
      <c r="A307" t="str">
        <f t="shared" si="32"/>
        <v>ES</v>
      </c>
      <c r="B307" t="str">
        <f t="shared" si="34"/>
        <v>433</v>
      </c>
      <c r="C307" s="34" t="s">
        <v>163</v>
      </c>
      <c r="D307" s="23" t="s">
        <v>163</v>
      </c>
      <c r="E307" s="26" t="s">
        <v>703</v>
      </c>
      <c r="F307" s="33" t="str">
        <f t="shared" si="35"/>
        <v>INTRODUCTION TO PERMACULTURE DESIGN</v>
      </c>
      <c r="G307" s="9" t="s">
        <v>4</v>
      </c>
      <c r="H307" s="9" t="s">
        <v>0</v>
      </c>
      <c r="I307" s="17" t="s">
        <v>762</v>
      </c>
      <c r="J307" t="str">
        <f t="shared" si="36"/>
        <v>http://web.uvic.ca/calendar2018-09/CDs/ES/433.html</v>
      </c>
    </row>
    <row r="308" spans="1:10" x14ac:dyDescent="0.25">
      <c r="A308" t="str">
        <f t="shared" si="32"/>
        <v>ES</v>
      </c>
      <c r="B308" t="str">
        <f t="shared" si="34"/>
        <v>441</v>
      </c>
      <c r="C308" s="35" t="s">
        <v>163</v>
      </c>
      <c r="D308" s="20" t="s">
        <v>163</v>
      </c>
      <c r="E308" s="26" t="s">
        <v>1019</v>
      </c>
      <c r="F308" s="33" t="str">
        <f t="shared" si="35"/>
        <v>ADVANCED PRINCIPLES AND CONCEPTS IN ECOLOGICAL RESTORATION</v>
      </c>
      <c r="G308" s="9" t="s">
        <v>4</v>
      </c>
      <c r="H308" s="9" t="s">
        <v>0</v>
      </c>
      <c r="I308" s="29" t="s">
        <v>173</v>
      </c>
      <c r="J308" t="str">
        <f t="shared" si="36"/>
        <v>http://web.uvic.ca/calendar2018-09/CDs/ES/441.html</v>
      </c>
    </row>
    <row r="309" spans="1:10" x14ac:dyDescent="0.25">
      <c r="A309" t="str">
        <f t="shared" si="32"/>
        <v>ES</v>
      </c>
      <c r="B309" t="str">
        <f t="shared" si="34"/>
        <v>443</v>
      </c>
      <c r="C309" s="35" t="s">
        <v>163</v>
      </c>
      <c r="D309" s="20" t="s">
        <v>163</v>
      </c>
      <c r="E309" s="26" t="s">
        <v>1020</v>
      </c>
      <c r="F309" s="33" t="str">
        <f t="shared" si="35"/>
        <v>CLIMATE CHANGE AND BIODIVERSITY</v>
      </c>
      <c r="G309" s="9" t="s">
        <v>4</v>
      </c>
      <c r="H309" s="9" t="s">
        <v>0</v>
      </c>
      <c r="I309" s="29" t="s">
        <v>172</v>
      </c>
      <c r="J309" t="str">
        <f t="shared" si="36"/>
        <v>http://web.uvic.ca/calendar2018-09/CDs/ES/443.html</v>
      </c>
    </row>
    <row r="310" spans="1:10" x14ac:dyDescent="0.25">
      <c r="A310" t="str">
        <f t="shared" si="32"/>
        <v>ES</v>
      </c>
      <c r="B310" t="str">
        <f t="shared" si="34"/>
        <v>445</v>
      </c>
      <c r="C310" s="34" t="s">
        <v>163</v>
      </c>
      <c r="D310" s="23" t="s">
        <v>163</v>
      </c>
      <c r="E310" s="26" t="s">
        <v>704</v>
      </c>
      <c r="F310" s="33" t="str">
        <f t="shared" si="35"/>
        <v>CHANGING NATURE</v>
      </c>
      <c r="G310" s="9" t="s">
        <v>4</v>
      </c>
      <c r="H310" s="9" t="s">
        <v>0</v>
      </c>
      <c r="I310" s="17" t="s">
        <v>763</v>
      </c>
      <c r="J310" t="str">
        <f t="shared" si="36"/>
        <v>http://web.uvic.ca/calendar2018-09/CDs/ES/445.html</v>
      </c>
    </row>
    <row r="311" spans="1:10" x14ac:dyDescent="0.25">
      <c r="A311" t="str">
        <f t="shared" si="32"/>
        <v>ES</v>
      </c>
      <c r="B311" t="str">
        <f t="shared" si="34"/>
        <v>446</v>
      </c>
      <c r="C311" s="35" t="s">
        <v>163</v>
      </c>
      <c r="D311" s="20" t="s">
        <v>163</v>
      </c>
      <c r="E311" s="26" t="s">
        <v>1021</v>
      </c>
      <c r="F311" s="33" t="str">
        <f t="shared" si="35"/>
        <v>SUSTAINABLE FISHERIES</v>
      </c>
      <c r="G311" s="9" t="s">
        <v>4</v>
      </c>
      <c r="H311" s="9" t="s">
        <v>0</v>
      </c>
      <c r="I311" s="29" t="s">
        <v>171</v>
      </c>
      <c r="J311" t="str">
        <f t="shared" si="36"/>
        <v>http://web.uvic.ca/calendar2018-09/CDs/ES/446.html</v>
      </c>
    </row>
    <row r="312" spans="1:10" x14ac:dyDescent="0.25">
      <c r="A312" t="str">
        <f t="shared" ref="A312:A322" si="37">LEFT(E312,2)</f>
        <v>ES</v>
      </c>
      <c r="B312" t="str">
        <f t="shared" si="34"/>
        <v>461</v>
      </c>
      <c r="C312" s="35" t="s">
        <v>163</v>
      </c>
      <c r="D312" s="20" t="s">
        <v>163</v>
      </c>
      <c r="E312" s="26" t="s">
        <v>1022</v>
      </c>
      <c r="F312" s="33" t="str">
        <f t="shared" si="35"/>
        <v>ENVIRONMENTAL IMPACT ASSESSMENT</v>
      </c>
      <c r="G312" s="9" t="s">
        <v>4</v>
      </c>
      <c r="H312" s="9" t="s">
        <v>0</v>
      </c>
      <c r="I312" s="29" t="s">
        <v>145</v>
      </c>
      <c r="J312" t="str">
        <f t="shared" si="36"/>
        <v>http://web.uvic.ca/calendar2018-09/CDs/ES/461.html</v>
      </c>
    </row>
    <row r="313" spans="1:10" x14ac:dyDescent="0.25">
      <c r="A313" t="str">
        <f t="shared" si="37"/>
        <v>ES</v>
      </c>
      <c r="B313" t="str">
        <f t="shared" si="34"/>
        <v>470</v>
      </c>
      <c r="C313" s="35" t="s">
        <v>163</v>
      </c>
      <c r="D313" s="20" t="s">
        <v>163</v>
      </c>
      <c r="E313" s="26" t="s">
        <v>1023</v>
      </c>
      <c r="F313" s="33" t="str">
        <f t="shared" si="35"/>
        <v>ADVANCED FIELD STUDY</v>
      </c>
      <c r="G313" s="9" t="s">
        <v>4</v>
      </c>
      <c r="H313" s="9" t="s">
        <v>0</v>
      </c>
      <c r="I313" s="29" t="s">
        <v>170</v>
      </c>
      <c r="J313" t="str">
        <f t="shared" si="36"/>
        <v>http://web.uvic.ca/calendar2018-09/CDs/ES/470.html</v>
      </c>
    </row>
    <row r="314" spans="1:10" x14ac:dyDescent="0.25">
      <c r="A314" t="str">
        <f t="shared" si="37"/>
        <v>ES</v>
      </c>
      <c r="B314" t="str">
        <f t="shared" si="34"/>
        <v>471</v>
      </c>
      <c r="C314" s="34" t="s">
        <v>163</v>
      </c>
      <c r="D314" s="23" t="s">
        <v>163</v>
      </c>
      <c r="E314" s="26" t="s">
        <v>705</v>
      </c>
      <c r="F314" s="33" t="str">
        <f t="shared" si="35"/>
        <v>GALIANO ISLAND FIELD STUDY</v>
      </c>
      <c r="G314" s="9" t="s">
        <v>4</v>
      </c>
      <c r="H314" s="9" t="s">
        <v>0</v>
      </c>
      <c r="I314" s="17" t="s">
        <v>756</v>
      </c>
      <c r="J314" t="str">
        <f t="shared" si="36"/>
        <v>http://web.uvic.ca/calendar2018-09/CDs/ES/471.html</v>
      </c>
    </row>
    <row r="315" spans="1:10" x14ac:dyDescent="0.25">
      <c r="A315" t="str">
        <f t="shared" si="37"/>
        <v>ES</v>
      </c>
      <c r="B315" t="str">
        <f t="shared" si="34"/>
        <v>473</v>
      </c>
      <c r="C315" s="34" t="s">
        <v>163</v>
      </c>
      <c r="D315" s="23" t="s">
        <v>163</v>
      </c>
      <c r="E315" s="26" t="s">
        <v>706</v>
      </c>
      <c r="F315" s="33" t="str">
        <f t="shared" si="35"/>
        <v>PRACTICAL PERMACULTURE APPLICATIONS</v>
      </c>
      <c r="G315" s="9" t="s">
        <v>4</v>
      </c>
      <c r="H315" s="9" t="s">
        <v>0</v>
      </c>
      <c r="I315" s="17" t="s">
        <v>764</v>
      </c>
      <c r="J315" t="str">
        <f t="shared" si="36"/>
        <v>http://web.uvic.ca/calendar2018-09/CDs/ES/473.html</v>
      </c>
    </row>
    <row r="316" spans="1:10" x14ac:dyDescent="0.25">
      <c r="A316" t="str">
        <f t="shared" si="37"/>
        <v>ES</v>
      </c>
      <c r="B316" t="str">
        <f t="shared" si="34"/>
        <v>480</v>
      </c>
      <c r="C316" s="35" t="s">
        <v>163</v>
      </c>
      <c r="D316" s="20" t="s">
        <v>163</v>
      </c>
      <c r="E316" s="26" t="s">
        <v>1024</v>
      </c>
      <c r="F316" s="33" t="str">
        <f t="shared" si="35"/>
        <v>ADVANCED ENVIRONMENTAL TOPICS IN POLITICAL ECOLOGY</v>
      </c>
      <c r="G316" s="9" t="s">
        <v>4</v>
      </c>
      <c r="H316" s="9" t="s">
        <v>0</v>
      </c>
      <c r="I316" s="29" t="s">
        <v>169</v>
      </c>
      <c r="J316" t="str">
        <f t="shared" si="36"/>
        <v>http://web.uvic.ca/calendar2018-09/CDs/ES/480.html</v>
      </c>
    </row>
    <row r="317" spans="1:10" x14ac:dyDescent="0.25">
      <c r="A317" t="str">
        <f t="shared" si="37"/>
        <v>ES</v>
      </c>
      <c r="B317" t="str">
        <f t="shared" si="34"/>
        <v>481</v>
      </c>
      <c r="C317" s="35" t="s">
        <v>163</v>
      </c>
      <c r="D317" s="20" t="s">
        <v>163</v>
      </c>
      <c r="E317" s="26" t="s">
        <v>1025</v>
      </c>
      <c r="F317" s="33" t="str">
        <f t="shared" si="35"/>
        <v>ADVANCED ENVIRONMENTAL TOPICS IN ETHNOECOLOGY</v>
      </c>
      <c r="G317" s="9" t="s">
        <v>4</v>
      </c>
      <c r="H317" s="9" t="s">
        <v>0</v>
      </c>
      <c r="I317" s="29" t="s">
        <v>168</v>
      </c>
      <c r="J317" t="str">
        <f t="shared" si="36"/>
        <v>http://web.uvic.ca/calendar2018-09/CDs/ES/481.html</v>
      </c>
    </row>
    <row r="318" spans="1:10" x14ac:dyDescent="0.25">
      <c r="A318" t="str">
        <f t="shared" si="37"/>
        <v>ES</v>
      </c>
      <c r="B318" t="str">
        <f t="shared" si="34"/>
        <v>482</v>
      </c>
      <c r="C318" s="35" t="s">
        <v>163</v>
      </c>
      <c r="D318" s="20" t="s">
        <v>163</v>
      </c>
      <c r="E318" s="26" t="s">
        <v>1026</v>
      </c>
      <c r="F318" s="33" t="str">
        <f t="shared" si="35"/>
        <v>ADVANCED ENVIRONMENTAL TOPICS IN ECOLOGICAL RESTORATION</v>
      </c>
      <c r="G318" s="9" t="s">
        <v>4</v>
      </c>
      <c r="H318" s="9" t="s">
        <v>0</v>
      </c>
      <c r="I318" s="29" t="s">
        <v>167</v>
      </c>
      <c r="J318" t="str">
        <f t="shared" si="36"/>
        <v>http://web.uvic.ca/calendar2018-09/CDs/ES/482.html</v>
      </c>
    </row>
    <row r="319" spans="1:10" x14ac:dyDescent="0.25">
      <c r="A319" t="str">
        <f t="shared" si="37"/>
        <v>ES</v>
      </c>
      <c r="B319" t="str">
        <f t="shared" si="34"/>
        <v>500</v>
      </c>
      <c r="C319" s="35" t="s">
        <v>163</v>
      </c>
      <c r="D319" s="20" t="s">
        <v>163</v>
      </c>
      <c r="E319" s="26" t="s">
        <v>1027</v>
      </c>
      <c r="F319" s="33" t="str">
        <f t="shared" si="35"/>
        <v>PERSPECTIVES ON ENVIRONMENTAL THEORIES, METHODS AND SKILLS I</v>
      </c>
      <c r="G319" s="9" t="s">
        <v>4</v>
      </c>
      <c r="H319" s="9" t="s">
        <v>3</v>
      </c>
      <c r="I319" s="29" t="s">
        <v>166</v>
      </c>
      <c r="J319" t="str">
        <f t="shared" si="36"/>
        <v>http://web.uvic.ca/calendar2018-09/CDs/ES/500.html</v>
      </c>
    </row>
    <row r="320" spans="1:10" x14ac:dyDescent="0.25">
      <c r="A320" t="str">
        <f t="shared" si="37"/>
        <v>ES</v>
      </c>
      <c r="B320" t="str">
        <f t="shared" si="34"/>
        <v>501</v>
      </c>
      <c r="C320" s="35" t="s">
        <v>163</v>
      </c>
      <c r="D320" s="20" t="s">
        <v>163</v>
      </c>
      <c r="E320" s="26" t="s">
        <v>1028</v>
      </c>
      <c r="F320" s="33" t="str">
        <f t="shared" si="35"/>
        <v>PERSPECTIVES ON ENVIRONMENTAL THEORIES, METHODS AND SKILLS II</v>
      </c>
      <c r="G320" s="9" t="s">
        <v>4</v>
      </c>
      <c r="H320" s="9" t="s">
        <v>3</v>
      </c>
      <c r="I320" s="29" t="s">
        <v>165</v>
      </c>
      <c r="J320" t="str">
        <f t="shared" si="36"/>
        <v>http://web.uvic.ca/calendar2018-09/CDs/ES/501.html</v>
      </c>
    </row>
    <row r="321" spans="1:10" x14ac:dyDescent="0.25">
      <c r="A321" t="str">
        <f t="shared" si="37"/>
        <v>ES</v>
      </c>
      <c r="B321" t="str">
        <f t="shared" si="34"/>
        <v>580</v>
      </c>
      <c r="C321" s="35" t="s">
        <v>163</v>
      </c>
      <c r="D321" s="20" t="s">
        <v>163</v>
      </c>
      <c r="E321" s="26" t="s">
        <v>1029</v>
      </c>
      <c r="F321" s="33" t="str">
        <f t="shared" si="35"/>
        <v>SEMINAR IN POLITICAL ECOLOGY</v>
      </c>
      <c r="G321" s="9" t="s">
        <v>4</v>
      </c>
      <c r="H321" s="9" t="s">
        <v>3</v>
      </c>
      <c r="I321" s="29" t="s">
        <v>164</v>
      </c>
      <c r="J321" t="str">
        <f t="shared" si="36"/>
        <v>http://web.uvic.ca/calendar2018-09/CDs/ES/580.html</v>
      </c>
    </row>
    <row r="322" spans="1:10" x14ac:dyDescent="0.25">
      <c r="A322" t="str">
        <f t="shared" si="37"/>
        <v>ES</v>
      </c>
      <c r="B322" t="str">
        <f t="shared" si="34"/>
        <v>582</v>
      </c>
      <c r="C322" s="35" t="s">
        <v>163</v>
      </c>
      <c r="D322" s="20" t="s">
        <v>163</v>
      </c>
      <c r="E322" s="26" t="s">
        <v>1030</v>
      </c>
      <c r="F322" s="33" t="str">
        <f t="shared" si="35"/>
        <v>SEMINAR IN ECOLOGICAL RESTORATION</v>
      </c>
      <c r="G322" s="9" t="s">
        <v>4</v>
      </c>
      <c r="H322" s="9" t="s">
        <v>3</v>
      </c>
      <c r="I322" s="29" t="s">
        <v>162</v>
      </c>
      <c r="J322" t="str">
        <f t="shared" si="36"/>
        <v>http://web.uvic.ca/calendar2018-09/CDs/ES/582.html</v>
      </c>
    </row>
    <row r="323" spans="1:10" ht="16.5" customHeight="1" x14ac:dyDescent="0.25">
      <c r="A323" t="str">
        <f>LEFT(E323,4)</f>
        <v>EPHE</v>
      </c>
      <c r="B323" t="str">
        <f t="shared" si="34"/>
        <v>351</v>
      </c>
      <c r="C323" s="37" t="s">
        <v>227</v>
      </c>
      <c r="D323" s="21" t="s">
        <v>227</v>
      </c>
      <c r="E323" s="28" t="s">
        <v>1031</v>
      </c>
      <c r="F323" s="33" t="str">
        <f t="shared" si="35"/>
        <v>COMMUNITY AND POPULATION HEALTH</v>
      </c>
      <c r="G323" s="9" t="s">
        <v>4</v>
      </c>
      <c r="H323" s="9" t="s">
        <v>0</v>
      </c>
      <c r="I323" s="29" t="s">
        <v>226</v>
      </c>
      <c r="J323" t="str">
        <f t="shared" si="36"/>
        <v>http://web.uvic.ca/calendar2018-09/CDs/EPHE/351.html</v>
      </c>
    </row>
    <row r="324" spans="1:10" x14ac:dyDescent="0.25">
      <c r="A324" t="str">
        <f t="shared" ref="A324:A387" si="38">LEFT(E324,4)</f>
        <v>GNDR</v>
      </c>
      <c r="B324" t="str">
        <f t="shared" si="34"/>
        <v>100</v>
      </c>
      <c r="C324" s="35" t="s">
        <v>18</v>
      </c>
      <c r="D324" s="20" t="s">
        <v>18</v>
      </c>
      <c r="E324" s="26" t="s">
        <v>1032</v>
      </c>
      <c r="F324" s="33" t="str">
        <f t="shared" si="35"/>
        <v>GENDER, POWER AND DIFFERENCE</v>
      </c>
      <c r="G324" s="9" t="s">
        <v>4</v>
      </c>
      <c r="H324" s="9" t="s">
        <v>0</v>
      </c>
      <c r="I324" s="29" t="s">
        <v>116</v>
      </c>
      <c r="J324" t="str">
        <f t="shared" si="36"/>
        <v>http://web.uvic.ca/calendar2018-09/CDs/GNDR/100.html</v>
      </c>
    </row>
    <row r="325" spans="1:10" x14ac:dyDescent="0.25">
      <c r="A325" t="str">
        <f t="shared" si="38"/>
        <v>GNDR</v>
      </c>
      <c r="B325" t="str">
        <f t="shared" si="34"/>
        <v>200</v>
      </c>
      <c r="C325" s="35" t="s">
        <v>18</v>
      </c>
      <c r="D325" s="20" t="s">
        <v>18</v>
      </c>
      <c r="E325" s="26" t="s">
        <v>1038</v>
      </c>
      <c r="F325" s="33" t="str">
        <f t="shared" si="35"/>
        <v>POPULAR CULTURE AND SOCIAL MEDIA</v>
      </c>
      <c r="G325" s="9" t="s">
        <v>1</v>
      </c>
      <c r="H325" s="9" t="s">
        <v>0</v>
      </c>
      <c r="I325" s="29" t="s">
        <v>408</v>
      </c>
      <c r="J325" t="str">
        <f t="shared" si="36"/>
        <v>http://web.uvic.ca/calendar2018-09/CDs/GNDR/200.html</v>
      </c>
    </row>
    <row r="326" spans="1:10" x14ac:dyDescent="0.25">
      <c r="A326" t="str">
        <f t="shared" si="38"/>
        <v>GNDR</v>
      </c>
      <c r="B326" t="str">
        <f t="shared" si="34"/>
        <v>201</v>
      </c>
      <c r="C326" s="35" t="s">
        <v>18</v>
      </c>
      <c r="D326" s="20" t="s">
        <v>18</v>
      </c>
      <c r="E326" s="26" t="s">
        <v>535</v>
      </c>
      <c r="F326" s="33" t="str">
        <f t="shared" si="35"/>
        <v>GENDER, FOOD AND POWER</v>
      </c>
      <c r="G326" s="9" t="s">
        <v>4</v>
      </c>
      <c r="H326" s="9" t="s">
        <v>0</v>
      </c>
      <c r="I326" s="29" t="s">
        <v>409</v>
      </c>
      <c r="J326" t="str">
        <f t="shared" si="36"/>
        <v>http://web.uvic.ca/calendar2018-09/CDs/GNDR/201.html</v>
      </c>
    </row>
    <row r="327" spans="1:10" x14ac:dyDescent="0.25">
      <c r="A327" t="str">
        <f t="shared" si="38"/>
        <v>GNDR</v>
      </c>
      <c r="B327" t="str">
        <f t="shared" si="34"/>
        <v>202</v>
      </c>
      <c r="C327" s="34" t="s">
        <v>18</v>
      </c>
      <c r="D327" s="23" t="s">
        <v>18</v>
      </c>
      <c r="E327" s="26" t="s">
        <v>536</v>
      </c>
      <c r="F327" s="33" t="str">
        <f t="shared" si="35"/>
        <v>GLOBALIZATION AND RESISTANCE</v>
      </c>
      <c r="G327" s="9" t="s">
        <v>1</v>
      </c>
      <c r="H327" s="9" t="s">
        <v>0</v>
      </c>
      <c r="I327" s="17" t="s">
        <v>410</v>
      </c>
      <c r="J327" t="str">
        <f t="shared" si="36"/>
        <v>http://web.uvic.ca/calendar2018-09/CDs/GNDR/202.html</v>
      </c>
    </row>
    <row r="328" spans="1:10" x14ac:dyDescent="0.25">
      <c r="A328" t="str">
        <f t="shared" si="38"/>
        <v>GNDR</v>
      </c>
      <c r="B328" t="str">
        <f t="shared" ref="B328:B347" si="39">RIGHT(E328,3)</f>
        <v>203</v>
      </c>
      <c r="C328" s="35" t="s">
        <v>18</v>
      </c>
      <c r="D328" s="20" t="s">
        <v>18</v>
      </c>
      <c r="E328" s="26" t="s">
        <v>1039</v>
      </c>
      <c r="F328" s="33" t="str">
        <f t="shared" si="35"/>
        <v>INDIGENOUS WOMEN IN CANADA</v>
      </c>
      <c r="G328" s="9" t="s">
        <v>4</v>
      </c>
      <c r="H328" s="9" t="s">
        <v>0</v>
      </c>
      <c r="I328" s="29" t="s">
        <v>411</v>
      </c>
      <c r="J328" t="str">
        <f t="shared" si="36"/>
        <v>http://web.uvic.ca/calendar2018-09/CDs/GNDR/203.html</v>
      </c>
    </row>
    <row r="329" spans="1:10" x14ac:dyDescent="0.25">
      <c r="A329" t="str">
        <f t="shared" si="38"/>
        <v>GNDR</v>
      </c>
      <c r="B329" t="str">
        <f t="shared" si="39"/>
        <v>204</v>
      </c>
      <c r="C329" s="35" t="s">
        <v>18</v>
      </c>
      <c r="D329" s="20" t="s">
        <v>18</v>
      </c>
      <c r="E329" s="26" t="s">
        <v>537</v>
      </c>
      <c r="F329" s="33" t="str">
        <f t="shared" si="35"/>
        <v>GENDER, HEALTH, POWER AND RESISTANCE</v>
      </c>
      <c r="G329" s="9" t="s">
        <v>4</v>
      </c>
      <c r="H329" s="9" t="s">
        <v>0</v>
      </c>
      <c r="I329" s="29" t="s">
        <v>412</v>
      </c>
      <c r="J329" t="str">
        <f t="shared" si="36"/>
        <v>http://web.uvic.ca/calendar2018-09/CDs/GNDR/204.html</v>
      </c>
    </row>
    <row r="330" spans="1:10" x14ac:dyDescent="0.25">
      <c r="A330" t="str">
        <f t="shared" si="38"/>
        <v>GNDR</v>
      </c>
      <c r="B330" t="str">
        <f t="shared" si="39"/>
        <v>205</v>
      </c>
      <c r="C330" s="35" t="s">
        <v>18</v>
      </c>
      <c r="D330" s="20" t="s">
        <v>18</v>
      </c>
      <c r="E330" s="26" t="s">
        <v>1033</v>
      </c>
      <c r="F330" s="33" t="str">
        <f t="shared" ref="F330:F393" si="40">HYPERLINK(J330,I330)</f>
        <v>GIRLHOODS IN FILM AND POPULAR CULTURE</v>
      </c>
      <c r="G330" s="9" t="s">
        <v>1</v>
      </c>
      <c r="H330" s="9" t="s">
        <v>0</v>
      </c>
      <c r="I330" s="29" t="s">
        <v>115</v>
      </c>
      <c r="J330" t="str">
        <f t="shared" si="36"/>
        <v>http://web.uvic.ca/calendar2018-09/CDs/GNDR/205.html</v>
      </c>
    </row>
    <row r="331" spans="1:10" x14ac:dyDescent="0.25">
      <c r="A331" t="str">
        <f t="shared" si="38"/>
        <v>GNDR</v>
      </c>
      <c r="B331" t="str">
        <f t="shared" si="39"/>
        <v>207</v>
      </c>
      <c r="C331" s="34" t="s">
        <v>18</v>
      </c>
      <c r="D331" s="23" t="s">
        <v>18</v>
      </c>
      <c r="E331" s="26" t="s">
        <v>610</v>
      </c>
      <c r="F331" s="33" t="str">
        <f t="shared" si="40"/>
        <v>GENDER, GLOBALIZATION AND THE LOVE INDUSTRY</v>
      </c>
      <c r="G331" s="9" t="s">
        <v>1</v>
      </c>
      <c r="H331" s="9" t="s">
        <v>0</v>
      </c>
      <c r="I331" s="17" t="s">
        <v>114</v>
      </c>
      <c r="J331" t="str">
        <f t="shared" ref="J331:J394" si="41">"http://web.uvic.ca/calendar2018-09/CDs/"&amp;A331&amp;"/"&amp;B331&amp;".html"</f>
        <v>http://web.uvic.ca/calendar2018-09/CDs/GNDR/207.html</v>
      </c>
    </row>
    <row r="332" spans="1:10" ht="15" customHeight="1" x14ac:dyDescent="0.25">
      <c r="A332" t="str">
        <f t="shared" si="38"/>
        <v>GNDR</v>
      </c>
      <c r="B332" t="str">
        <f t="shared" si="39"/>
        <v>301</v>
      </c>
      <c r="C332" s="35" t="s">
        <v>18</v>
      </c>
      <c r="D332" s="20" t="s">
        <v>18</v>
      </c>
      <c r="E332" s="26" t="s">
        <v>1041</v>
      </c>
      <c r="F332" s="33" t="str">
        <f t="shared" si="40"/>
        <v xml:space="preserve">WOMAN, RACE AND EMPIRE </v>
      </c>
      <c r="G332" s="9" t="s">
        <v>1</v>
      </c>
      <c r="H332" s="9" t="s">
        <v>0</v>
      </c>
      <c r="I332" s="29" t="s">
        <v>414</v>
      </c>
      <c r="J332" t="str">
        <f t="shared" si="41"/>
        <v>http://web.uvic.ca/calendar2018-09/CDs/GNDR/301.html</v>
      </c>
    </row>
    <row r="333" spans="1:10" ht="15" customHeight="1" x14ac:dyDescent="0.25">
      <c r="A333" t="str">
        <f t="shared" si="38"/>
        <v>GNDR</v>
      </c>
      <c r="B333" t="str">
        <f t="shared" si="39"/>
        <v>302</v>
      </c>
      <c r="C333" s="35" t="s">
        <v>18</v>
      </c>
      <c r="D333" s="20" t="s">
        <v>18</v>
      </c>
      <c r="E333" s="26" t="s">
        <v>1042</v>
      </c>
      <c r="F333" s="33" t="str">
        <f t="shared" si="40"/>
        <v>SEX WORK, TRAFFICKING AND HUMAN RIGHTS</v>
      </c>
      <c r="G333" s="9" t="s">
        <v>1</v>
      </c>
      <c r="H333" s="9" t="s">
        <v>0</v>
      </c>
      <c r="I333" s="29" t="s">
        <v>415</v>
      </c>
      <c r="J333" t="str">
        <f t="shared" si="41"/>
        <v>http://web.uvic.ca/calendar2018-09/CDs/GNDR/302.html</v>
      </c>
    </row>
    <row r="334" spans="1:10" x14ac:dyDescent="0.25">
      <c r="A334" t="str">
        <f t="shared" si="38"/>
        <v>GNDR</v>
      </c>
      <c r="B334" t="str">
        <f t="shared" si="39"/>
        <v>305</v>
      </c>
      <c r="C334" s="35" t="s">
        <v>18</v>
      </c>
      <c r="D334" s="20" t="s">
        <v>18</v>
      </c>
      <c r="E334" s="26" t="s">
        <v>1034</v>
      </c>
      <c r="F334" s="33" t="str">
        <f t="shared" si="40"/>
        <v>GENDER AND INTERNATIONAL HUMAN RIGHTS</v>
      </c>
      <c r="G334" s="9" t="s">
        <v>4</v>
      </c>
      <c r="H334" s="9" t="s">
        <v>0</v>
      </c>
      <c r="I334" s="29" t="s">
        <v>113</v>
      </c>
      <c r="J334" t="str">
        <f t="shared" si="41"/>
        <v>http://web.uvic.ca/calendar2018-09/CDs/GNDR/305.html</v>
      </c>
    </row>
    <row r="335" spans="1:10" x14ac:dyDescent="0.25">
      <c r="A335" t="str">
        <f t="shared" si="38"/>
        <v>GNDR</v>
      </c>
      <c r="B335" t="str">
        <f t="shared" si="39"/>
        <v>307</v>
      </c>
      <c r="C335" s="35" t="s">
        <v>18</v>
      </c>
      <c r="D335" s="20" t="s">
        <v>18</v>
      </c>
      <c r="E335" s="26" t="s">
        <v>1043</v>
      </c>
      <c r="F335" s="33" t="str">
        <f t="shared" si="40"/>
        <v>SEXUALITY AND THE BODY IN INTERNATIONAL DEVELOPMENT</v>
      </c>
      <c r="G335" s="9" t="s">
        <v>1</v>
      </c>
      <c r="H335" s="9" t="s">
        <v>0</v>
      </c>
      <c r="I335" s="29" t="s">
        <v>416</v>
      </c>
      <c r="J335" t="str">
        <f t="shared" si="41"/>
        <v>http://web.uvic.ca/calendar2018-09/CDs/GNDR/307.html</v>
      </c>
    </row>
    <row r="336" spans="1:10" x14ac:dyDescent="0.25">
      <c r="A336" t="str">
        <f t="shared" si="38"/>
        <v>GNDR</v>
      </c>
      <c r="B336" t="str">
        <f t="shared" si="39"/>
        <v>308</v>
      </c>
      <c r="C336" s="34" t="s">
        <v>18</v>
      </c>
      <c r="D336" s="23" t="s">
        <v>18</v>
      </c>
      <c r="E336" s="26" t="s">
        <v>554</v>
      </c>
      <c r="F336" s="33" t="str">
        <f t="shared" si="40"/>
        <v>INDIGENEITY, GENDER AND LAND</v>
      </c>
      <c r="G336" s="9" t="s">
        <v>1</v>
      </c>
      <c r="H336" s="9" t="s">
        <v>0</v>
      </c>
      <c r="I336" s="17" t="s">
        <v>637</v>
      </c>
      <c r="J336" t="str">
        <f t="shared" si="41"/>
        <v>http://web.uvic.ca/calendar2018-09/CDs/GNDR/308.html</v>
      </c>
    </row>
    <row r="337" spans="1:10" x14ac:dyDescent="0.25">
      <c r="A337" t="str">
        <f t="shared" si="38"/>
        <v>GNDR</v>
      </c>
      <c r="B337" t="str">
        <f t="shared" si="39"/>
        <v>310</v>
      </c>
      <c r="C337" s="34" t="s">
        <v>18</v>
      </c>
      <c r="D337" s="23" t="s">
        <v>18</v>
      </c>
      <c r="E337" s="26" t="s">
        <v>555</v>
      </c>
      <c r="F337" s="33" t="str">
        <f t="shared" si="40"/>
        <v>INDIGENOUS FEMINISMS</v>
      </c>
      <c r="G337" s="9" t="s">
        <v>1</v>
      </c>
      <c r="H337" s="9" t="s">
        <v>0</v>
      </c>
      <c r="I337" s="17" t="s">
        <v>638</v>
      </c>
      <c r="J337" t="str">
        <f t="shared" si="41"/>
        <v>http://web.uvic.ca/calendar2018-09/CDs/GNDR/310.html</v>
      </c>
    </row>
    <row r="338" spans="1:10" x14ac:dyDescent="0.25">
      <c r="A338" t="str">
        <f t="shared" si="38"/>
        <v>GNDR</v>
      </c>
      <c r="B338" t="str">
        <f t="shared" si="39"/>
        <v>321</v>
      </c>
      <c r="C338" s="35" t="s">
        <v>18</v>
      </c>
      <c r="D338" s="20" t="s">
        <v>18</v>
      </c>
      <c r="E338" s="26" t="s">
        <v>1044</v>
      </c>
      <c r="F338" s="33" t="str">
        <f t="shared" si="40"/>
        <v>THE MEDICALIZATION OF SEX</v>
      </c>
      <c r="G338" s="9" t="s">
        <v>1</v>
      </c>
      <c r="H338" s="9" t="s">
        <v>0</v>
      </c>
      <c r="I338" s="29" t="s">
        <v>417</v>
      </c>
      <c r="J338" t="str">
        <f t="shared" si="41"/>
        <v>http://web.uvic.ca/calendar2018-09/CDs/GNDR/321.html</v>
      </c>
    </row>
    <row r="339" spans="1:10" x14ac:dyDescent="0.25">
      <c r="A339" t="str">
        <f t="shared" si="38"/>
        <v>GNDR</v>
      </c>
      <c r="B339" t="str">
        <f t="shared" si="39"/>
        <v>322</v>
      </c>
      <c r="C339" s="35" t="s">
        <v>18</v>
      </c>
      <c r="D339" s="20" t="s">
        <v>18</v>
      </c>
      <c r="E339" s="26" t="s">
        <v>1045</v>
      </c>
      <c r="F339" s="33" t="str">
        <f t="shared" si="40"/>
        <v>GIRL POWER AND FEMINISMS</v>
      </c>
      <c r="G339" s="9" t="s">
        <v>1</v>
      </c>
      <c r="H339" s="9" t="s">
        <v>0</v>
      </c>
      <c r="I339" s="29" t="s">
        <v>418</v>
      </c>
      <c r="J339" t="str">
        <f t="shared" si="41"/>
        <v>http://web.uvic.ca/calendar2018-09/CDs/GNDR/322.html</v>
      </c>
    </row>
    <row r="340" spans="1:10" ht="15" customHeight="1" x14ac:dyDescent="0.25">
      <c r="A340" t="str">
        <f t="shared" si="38"/>
        <v>GNDR</v>
      </c>
      <c r="B340" t="str">
        <f t="shared" si="39"/>
        <v>329</v>
      </c>
      <c r="C340" s="35" t="s">
        <v>18</v>
      </c>
      <c r="D340" s="20" t="s">
        <v>18</v>
      </c>
      <c r="E340" s="26" t="s">
        <v>1035</v>
      </c>
      <c r="F340" s="33" t="str">
        <f t="shared" si="40"/>
        <v>TOPICS IN POWER, IDENTITIES AND DIFFERENCE</v>
      </c>
      <c r="G340" s="9" t="s">
        <v>1</v>
      </c>
      <c r="H340" s="9" t="s">
        <v>0</v>
      </c>
      <c r="I340" s="29" t="s">
        <v>112</v>
      </c>
      <c r="J340" t="str">
        <f t="shared" si="41"/>
        <v>http://web.uvic.ca/calendar2018-09/CDs/GNDR/329.html</v>
      </c>
    </row>
    <row r="341" spans="1:10" ht="15" customHeight="1" x14ac:dyDescent="0.25">
      <c r="A341" t="str">
        <f t="shared" si="38"/>
        <v>GNDR</v>
      </c>
      <c r="B341" t="str">
        <f t="shared" si="39"/>
        <v>332</v>
      </c>
      <c r="C341" s="35" t="s">
        <v>18</v>
      </c>
      <c r="D341" s="20" t="s">
        <v>18</v>
      </c>
      <c r="E341" s="26" t="s">
        <v>1036</v>
      </c>
      <c r="F341" s="33" t="str">
        <f t="shared" si="40"/>
        <v>WHAT'S RACE GOT TO DO WITH IT?</v>
      </c>
      <c r="G341" s="9" t="s">
        <v>1</v>
      </c>
      <c r="H341" s="9" t="s">
        <v>0</v>
      </c>
      <c r="I341" s="29" t="s">
        <v>111</v>
      </c>
      <c r="J341" t="str">
        <f t="shared" si="41"/>
        <v>http://web.uvic.ca/calendar2018-09/CDs/GNDR/332.html</v>
      </c>
    </row>
    <row r="342" spans="1:10" ht="15.75" customHeight="1" x14ac:dyDescent="0.25">
      <c r="A342" t="str">
        <f t="shared" si="38"/>
        <v>GNDR</v>
      </c>
      <c r="B342" t="str">
        <f t="shared" si="39"/>
        <v>333</v>
      </c>
      <c r="C342" s="35" t="s">
        <v>18</v>
      </c>
      <c r="D342" s="20" t="s">
        <v>18</v>
      </c>
      <c r="E342" s="26" t="s">
        <v>1040</v>
      </c>
      <c r="F342" s="33" t="str">
        <f t="shared" si="40"/>
        <v>ANTI-RACIST FEMINISMS AND DEMOCRATIC FUTURES</v>
      </c>
      <c r="G342" s="9" t="s">
        <v>1</v>
      </c>
      <c r="H342" s="9" t="s">
        <v>0</v>
      </c>
      <c r="I342" s="29" t="s">
        <v>413</v>
      </c>
      <c r="J342" t="str">
        <f t="shared" si="41"/>
        <v>http://web.uvic.ca/calendar2018-09/CDs/GNDR/333.html</v>
      </c>
    </row>
    <row r="343" spans="1:10" ht="16.5" customHeight="1" x14ac:dyDescent="0.25">
      <c r="A343" t="str">
        <f t="shared" si="38"/>
        <v>GNDR</v>
      </c>
      <c r="B343" t="str">
        <f t="shared" si="39"/>
        <v>335</v>
      </c>
      <c r="C343" s="35" t="s">
        <v>18</v>
      </c>
      <c r="D343" s="20" t="s">
        <v>18</v>
      </c>
      <c r="E343" s="26" t="s">
        <v>1037</v>
      </c>
      <c r="F343" s="33" t="str">
        <f t="shared" si="40"/>
        <v>BORDER CROSSING, MIGRATION AND GENDER</v>
      </c>
      <c r="G343" s="9" t="s">
        <v>1</v>
      </c>
      <c r="H343" s="9" t="s">
        <v>0</v>
      </c>
      <c r="I343" s="29" t="s">
        <v>110</v>
      </c>
      <c r="J343" t="str">
        <f t="shared" si="41"/>
        <v>http://web.uvic.ca/calendar2018-09/CDs/GNDR/335.html</v>
      </c>
    </row>
    <row r="344" spans="1:10" ht="16.5" customHeight="1" x14ac:dyDescent="0.25">
      <c r="A344" t="str">
        <f t="shared" si="38"/>
        <v>GNDR</v>
      </c>
      <c r="B344" t="str">
        <f t="shared" si="39"/>
        <v>340</v>
      </c>
      <c r="C344" s="35" t="s">
        <v>18</v>
      </c>
      <c r="D344" s="20" t="s">
        <v>18</v>
      </c>
      <c r="E344" s="26" t="s">
        <v>1046</v>
      </c>
      <c r="F344" s="33" t="str">
        <f t="shared" si="40"/>
        <v>INDIGENOUS CINEMA, MIGRATION AND GENDER</v>
      </c>
      <c r="G344" s="9" t="s">
        <v>1</v>
      </c>
      <c r="H344" s="9" t="s">
        <v>0</v>
      </c>
      <c r="I344" s="29" t="s">
        <v>419</v>
      </c>
      <c r="J344" t="str">
        <f t="shared" si="41"/>
        <v>http://web.uvic.ca/calendar2018-09/CDs/GNDR/340.html</v>
      </c>
    </row>
    <row r="345" spans="1:10" ht="15" customHeight="1" x14ac:dyDescent="0.25">
      <c r="A345" t="str">
        <f t="shared" si="38"/>
        <v>GNDR</v>
      </c>
      <c r="B345" t="str">
        <f t="shared" si="39"/>
        <v>341</v>
      </c>
      <c r="C345" s="35" t="s">
        <v>18</v>
      </c>
      <c r="D345" s="20" t="s">
        <v>18</v>
      </c>
      <c r="E345" s="26" t="s">
        <v>1047</v>
      </c>
      <c r="F345" s="33" t="str">
        <f t="shared" si="40"/>
        <v>INDIGENOUS WOMEN'S AUTOBIOGRAPHIES</v>
      </c>
      <c r="G345" s="9" t="s">
        <v>1</v>
      </c>
      <c r="H345" s="9" t="s">
        <v>0</v>
      </c>
      <c r="I345" s="29" t="s">
        <v>420</v>
      </c>
      <c r="J345" t="str">
        <f t="shared" si="41"/>
        <v>http://web.uvic.ca/calendar2018-09/CDs/GNDR/341.html</v>
      </c>
    </row>
    <row r="346" spans="1:10" ht="15" customHeight="1" x14ac:dyDescent="0.25">
      <c r="A346" t="str">
        <f t="shared" si="38"/>
        <v>GNDR</v>
      </c>
      <c r="B346" t="str">
        <f t="shared" si="39"/>
        <v>343</v>
      </c>
      <c r="C346" s="35" t="s">
        <v>18</v>
      </c>
      <c r="D346" s="20" t="s">
        <v>18</v>
      </c>
      <c r="E346" s="26" t="s">
        <v>1048</v>
      </c>
      <c r="F346" s="33" t="str">
        <f t="shared" si="40"/>
        <v xml:space="preserve">INDIGENOUS WOMEN WRITING RESISTANCE </v>
      </c>
      <c r="G346" s="9" t="s">
        <v>1</v>
      </c>
      <c r="H346" s="9" t="s">
        <v>0</v>
      </c>
      <c r="I346" s="29" t="s">
        <v>421</v>
      </c>
      <c r="J346" t="str">
        <f t="shared" si="41"/>
        <v>http://web.uvic.ca/calendar2018-09/CDs/GNDR/343.html</v>
      </c>
    </row>
    <row r="347" spans="1:10" ht="15" customHeight="1" x14ac:dyDescent="0.25">
      <c r="A347" t="str">
        <f t="shared" si="38"/>
        <v>GEOG</v>
      </c>
      <c r="B347" t="str">
        <f t="shared" si="39"/>
        <v>100</v>
      </c>
      <c r="C347" s="34" t="s">
        <v>19</v>
      </c>
      <c r="D347" s="23" t="s">
        <v>19</v>
      </c>
      <c r="E347" s="26" t="s">
        <v>550</v>
      </c>
      <c r="F347" s="33" t="str">
        <f t="shared" si="40"/>
        <v>GEOGRAPHY FOR TODAY</v>
      </c>
      <c r="G347" s="9" t="s">
        <v>1</v>
      </c>
      <c r="H347" s="9" t="s">
        <v>0</v>
      </c>
      <c r="I347" s="17" t="s">
        <v>613</v>
      </c>
      <c r="J347" t="str">
        <f t="shared" si="41"/>
        <v>http://web.uvic.ca/calendar2018-09/CDs/GEOG/100.html</v>
      </c>
    </row>
    <row r="348" spans="1:10" ht="15" customHeight="1" x14ac:dyDescent="0.25">
      <c r="A348" t="str">
        <f t="shared" si="38"/>
        <v>GEOG</v>
      </c>
      <c r="B348" t="str">
        <f t="shared" ref="B348:B369" si="42">RIGHT(E348,4)</f>
        <v>101A</v>
      </c>
      <c r="C348" s="35" t="s">
        <v>19</v>
      </c>
      <c r="D348" s="20" t="s">
        <v>19</v>
      </c>
      <c r="E348" s="26" t="s">
        <v>1049</v>
      </c>
      <c r="F348" s="33" t="str">
        <f t="shared" si="40"/>
        <v>ENVIRONMENT, SOCIETY AND SUSTAINABILTY</v>
      </c>
      <c r="G348" s="9" t="s">
        <v>4</v>
      </c>
      <c r="H348" s="9" t="s">
        <v>0</v>
      </c>
      <c r="I348" s="29" t="s">
        <v>154</v>
      </c>
      <c r="J348" t="str">
        <f t="shared" si="41"/>
        <v>http://web.uvic.ca/calendar2018-09/CDs/GEOG/101A.html</v>
      </c>
    </row>
    <row r="349" spans="1:10" ht="15" customHeight="1" x14ac:dyDescent="0.25">
      <c r="A349" t="str">
        <f t="shared" si="38"/>
        <v>GEOG</v>
      </c>
      <c r="B349" t="str">
        <f t="shared" si="42"/>
        <v>101B</v>
      </c>
      <c r="C349" s="35" t="s">
        <v>19</v>
      </c>
      <c r="D349" s="20" t="s">
        <v>19</v>
      </c>
      <c r="E349" s="26" t="s">
        <v>1050</v>
      </c>
      <c r="F349" s="33" t="str">
        <f t="shared" si="40"/>
        <v>INTRODUCTION TO HUMAN GEOGRAPHY</v>
      </c>
      <c r="G349" s="9" t="s">
        <v>4</v>
      </c>
      <c r="H349" s="9" t="s">
        <v>0</v>
      </c>
      <c r="I349" s="29" t="s">
        <v>153</v>
      </c>
      <c r="J349" t="str">
        <f t="shared" si="41"/>
        <v>http://web.uvic.ca/calendar2018-09/CDs/GEOG/101B.html</v>
      </c>
    </row>
    <row r="350" spans="1:10" x14ac:dyDescent="0.25">
      <c r="A350" t="str">
        <f t="shared" si="38"/>
        <v>GEOG</v>
      </c>
      <c r="B350" t="str">
        <f>RIGHT(E350,3)</f>
        <v>103</v>
      </c>
      <c r="C350" s="35" t="s">
        <v>19</v>
      </c>
      <c r="D350" s="20" t="s">
        <v>19</v>
      </c>
      <c r="E350" s="26" t="s">
        <v>1051</v>
      </c>
      <c r="F350" s="33" t="str">
        <f t="shared" si="40"/>
        <v>INTRODUCTION PHYSICAL GEOGRAPHY</v>
      </c>
      <c r="G350" s="9" t="s">
        <v>4</v>
      </c>
      <c r="H350" s="9" t="s">
        <v>0</v>
      </c>
      <c r="I350" s="29" t="s">
        <v>152</v>
      </c>
      <c r="J350" t="str">
        <f t="shared" si="41"/>
        <v>http://web.uvic.ca/calendar2018-09/CDs/GEOG/103.html</v>
      </c>
    </row>
    <row r="351" spans="1:10" x14ac:dyDescent="0.25">
      <c r="A351" t="str">
        <f t="shared" si="38"/>
        <v>GEOG</v>
      </c>
      <c r="B351" t="str">
        <f t="shared" ref="B351:B368" si="43">RIGHT(E351,3)</f>
        <v>209</v>
      </c>
      <c r="C351" s="35" t="s">
        <v>19</v>
      </c>
      <c r="D351" s="20" t="s">
        <v>19</v>
      </c>
      <c r="E351" s="26" t="s">
        <v>1052</v>
      </c>
      <c r="F351" s="33" t="str">
        <f t="shared" si="40"/>
        <v>INTRODUCTION TO ENVIRONMENTAL MANAGMENT</v>
      </c>
      <c r="G351" s="9" t="s">
        <v>4</v>
      </c>
      <c r="H351" s="9" t="s">
        <v>0</v>
      </c>
      <c r="I351" s="29" t="s">
        <v>151</v>
      </c>
      <c r="J351" t="str">
        <f t="shared" si="41"/>
        <v>http://web.uvic.ca/calendar2018-09/CDs/GEOG/209.html</v>
      </c>
    </row>
    <row r="352" spans="1:10" x14ac:dyDescent="0.25">
      <c r="A352" t="str">
        <f t="shared" si="38"/>
        <v>GEOG</v>
      </c>
      <c r="B352" t="str">
        <f t="shared" si="43"/>
        <v>211</v>
      </c>
      <c r="C352" s="35" t="s">
        <v>19</v>
      </c>
      <c r="D352" s="20" t="s">
        <v>19</v>
      </c>
      <c r="E352" s="26" t="s">
        <v>1053</v>
      </c>
      <c r="F352" s="33" t="str">
        <f t="shared" si="40"/>
        <v>POLITICAL AND ECONOMIC GEOGRAPHY</v>
      </c>
      <c r="G352" s="9" t="s">
        <v>4</v>
      </c>
      <c r="H352" s="9" t="s">
        <v>0</v>
      </c>
      <c r="I352" s="29" t="s">
        <v>150</v>
      </c>
      <c r="J352" t="str">
        <f t="shared" si="41"/>
        <v>http://web.uvic.ca/calendar2018-09/CDs/GEOG/211.html</v>
      </c>
    </row>
    <row r="353" spans="1:10" x14ac:dyDescent="0.25">
      <c r="A353" t="str">
        <f t="shared" si="38"/>
        <v>GEOG</v>
      </c>
      <c r="B353" t="str">
        <f t="shared" si="43"/>
        <v>218</v>
      </c>
      <c r="C353" s="35" t="s">
        <v>19</v>
      </c>
      <c r="D353" s="20" t="s">
        <v>19</v>
      </c>
      <c r="E353" s="26" t="s">
        <v>1054</v>
      </c>
      <c r="F353" s="33" t="str">
        <f t="shared" si="40"/>
        <v>SOCIAL AND CULTURAL GEOGRAPHY</v>
      </c>
      <c r="G353" s="9" t="s">
        <v>4</v>
      </c>
      <c r="H353" s="9" t="s">
        <v>0</v>
      </c>
      <c r="I353" s="29" t="s">
        <v>149</v>
      </c>
      <c r="J353" t="str">
        <f t="shared" si="41"/>
        <v>http://web.uvic.ca/calendar2018-09/CDs/GEOG/218.html</v>
      </c>
    </row>
    <row r="354" spans="1:10" x14ac:dyDescent="0.25">
      <c r="A354" t="str">
        <f t="shared" si="38"/>
        <v>GEOG</v>
      </c>
      <c r="B354" t="str">
        <f t="shared" si="43"/>
        <v>252</v>
      </c>
      <c r="C354" s="35" t="s">
        <v>19</v>
      </c>
      <c r="D354" s="20" t="s">
        <v>19</v>
      </c>
      <c r="E354" s="26" t="s">
        <v>1055</v>
      </c>
      <c r="F354" s="33" t="str">
        <f t="shared" si="40"/>
        <v>INTRODUCTION TO COASTAL GEOGRAPHY</v>
      </c>
      <c r="G354" s="9" t="s">
        <v>4</v>
      </c>
      <c r="H354" s="9" t="s">
        <v>0</v>
      </c>
      <c r="I354" s="29" t="s">
        <v>148</v>
      </c>
      <c r="J354" t="str">
        <f t="shared" si="41"/>
        <v>http://web.uvic.ca/calendar2018-09/CDs/GEOG/252.html</v>
      </c>
    </row>
    <row r="355" spans="1:10" x14ac:dyDescent="0.25">
      <c r="A355" t="str">
        <f t="shared" si="38"/>
        <v>GEOG</v>
      </c>
      <c r="B355" t="str">
        <f t="shared" si="43"/>
        <v>272</v>
      </c>
      <c r="C355" s="35" t="s">
        <v>19</v>
      </c>
      <c r="D355" s="20" t="s">
        <v>19</v>
      </c>
      <c r="E355" s="26" t="s">
        <v>1056</v>
      </c>
      <c r="F355" s="33" t="str">
        <f t="shared" si="40"/>
        <v>INTRODUCTION TO CLIMATOLOGY AND HYDROLOGY</v>
      </c>
      <c r="G355" s="9" t="s">
        <v>4</v>
      </c>
      <c r="H355" s="9" t="s">
        <v>0</v>
      </c>
      <c r="I355" s="29" t="s">
        <v>147</v>
      </c>
      <c r="J355" t="str">
        <f t="shared" si="41"/>
        <v>http://web.uvic.ca/calendar2018-09/CDs/GEOG/272.html</v>
      </c>
    </row>
    <row r="356" spans="1:10" x14ac:dyDescent="0.25">
      <c r="A356" t="str">
        <f t="shared" si="38"/>
        <v>GEOG</v>
      </c>
      <c r="B356" t="str">
        <f t="shared" si="43"/>
        <v>274</v>
      </c>
      <c r="C356" s="35" t="s">
        <v>19</v>
      </c>
      <c r="D356" s="20" t="s">
        <v>19</v>
      </c>
      <c r="E356" s="26" t="s">
        <v>1057</v>
      </c>
      <c r="F356" s="33" t="str">
        <f t="shared" si="40"/>
        <v>INTRODUCTION TO BIOGEOGRAPHY</v>
      </c>
      <c r="G356" s="9" t="s">
        <v>4</v>
      </c>
      <c r="H356" s="9" t="s">
        <v>0</v>
      </c>
      <c r="I356" s="29" t="s">
        <v>146</v>
      </c>
      <c r="J356" t="str">
        <f t="shared" si="41"/>
        <v>http://web.uvic.ca/calendar2018-09/CDs/GEOG/274.html</v>
      </c>
    </row>
    <row r="357" spans="1:10" x14ac:dyDescent="0.25">
      <c r="A357" t="str">
        <f t="shared" si="38"/>
        <v>GEOG</v>
      </c>
      <c r="B357" t="str">
        <f t="shared" si="43"/>
        <v>288</v>
      </c>
      <c r="C357" s="34" t="s">
        <v>19</v>
      </c>
      <c r="D357" s="23" t="s">
        <v>19</v>
      </c>
      <c r="E357" s="26" t="s">
        <v>551</v>
      </c>
      <c r="F357" s="33" t="str">
        <f t="shared" si="40"/>
        <v>WORLD REGIONAL GEOGRAPHY</v>
      </c>
      <c r="G357" s="9" t="s">
        <v>1</v>
      </c>
      <c r="H357" s="9" t="s">
        <v>0</v>
      </c>
      <c r="I357" s="17" t="s">
        <v>634</v>
      </c>
      <c r="J357" t="str">
        <f t="shared" si="41"/>
        <v>http://web.uvic.ca/calendar2018-09/CDs/GEOG/288.html</v>
      </c>
    </row>
    <row r="358" spans="1:10" x14ac:dyDescent="0.25">
      <c r="A358" t="str">
        <f t="shared" si="38"/>
        <v>GEOG</v>
      </c>
      <c r="B358" t="str">
        <f t="shared" si="43"/>
        <v>301</v>
      </c>
      <c r="C358" s="35" t="s">
        <v>19</v>
      </c>
      <c r="D358" s="20" t="s">
        <v>19</v>
      </c>
      <c r="E358" s="26" t="s">
        <v>1058</v>
      </c>
      <c r="F358" s="33" t="str">
        <f t="shared" si="40"/>
        <v>ENVIRONMENTAL IMPACT ASSESSMENT</v>
      </c>
      <c r="G358" s="9" t="s">
        <v>4</v>
      </c>
      <c r="H358" s="9" t="s">
        <v>0</v>
      </c>
      <c r="I358" s="29" t="s">
        <v>145</v>
      </c>
      <c r="J358" t="str">
        <f t="shared" si="41"/>
        <v>http://web.uvic.ca/calendar2018-09/CDs/GEOG/301.html</v>
      </c>
    </row>
    <row r="359" spans="1:10" x14ac:dyDescent="0.25">
      <c r="A359" t="str">
        <f t="shared" si="38"/>
        <v>GEOG</v>
      </c>
      <c r="B359" t="str">
        <f t="shared" si="43"/>
        <v>303</v>
      </c>
      <c r="C359" s="35" t="s">
        <v>19</v>
      </c>
      <c r="D359" s="20" t="s">
        <v>19</v>
      </c>
      <c r="E359" s="26" t="s">
        <v>1059</v>
      </c>
      <c r="F359" s="33" t="str">
        <f t="shared" si="40"/>
        <v>CONSERVATION AND ECOLOGY OF WHALES</v>
      </c>
      <c r="G359" s="9" t="s">
        <v>4</v>
      </c>
      <c r="H359" s="9" t="s">
        <v>0</v>
      </c>
      <c r="I359" s="29" t="s">
        <v>144</v>
      </c>
      <c r="J359" t="str">
        <f t="shared" si="41"/>
        <v>http://web.uvic.ca/calendar2018-09/CDs/GEOG/303.html</v>
      </c>
    </row>
    <row r="360" spans="1:10" x14ac:dyDescent="0.25">
      <c r="A360" t="str">
        <f t="shared" si="38"/>
        <v>GEOG</v>
      </c>
      <c r="B360" t="str">
        <f t="shared" si="43"/>
        <v>304</v>
      </c>
      <c r="C360" s="35" t="s">
        <v>19</v>
      </c>
      <c r="D360" s="20" t="s">
        <v>19</v>
      </c>
      <c r="E360" s="26" t="s">
        <v>1060</v>
      </c>
      <c r="F360" s="33" t="str">
        <f t="shared" si="40"/>
        <v>COASTAL CONSERVATION</v>
      </c>
      <c r="G360" s="9" t="s">
        <v>4</v>
      </c>
      <c r="H360" s="9" t="s">
        <v>0</v>
      </c>
      <c r="I360" s="29" t="s">
        <v>143</v>
      </c>
      <c r="J360" t="str">
        <f t="shared" si="41"/>
        <v>http://web.uvic.ca/calendar2018-09/CDs/GEOG/304.html</v>
      </c>
    </row>
    <row r="361" spans="1:10" x14ac:dyDescent="0.25">
      <c r="A361" t="str">
        <f t="shared" si="38"/>
        <v>GEOG</v>
      </c>
      <c r="B361" t="str">
        <f t="shared" si="43"/>
        <v>314</v>
      </c>
      <c r="C361" s="35" t="s">
        <v>19</v>
      </c>
      <c r="D361" s="20" t="s">
        <v>19</v>
      </c>
      <c r="E361" s="26" t="s">
        <v>1061</v>
      </c>
      <c r="F361" s="33" t="str">
        <f t="shared" si="40"/>
        <v>GLOBAL ENVIRONMENT CHANGE AND HUMAN RESPONSE</v>
      </c>
      <c r="G361" s="9" t="s">
        <v>4</v>
      </c>
      <c r="H361" s="9" t="s">
        <v>0</v>
      </c>
      <c r="I361" s="29" t="s">
        <v>142</v>
      </c>
      <c r="J361" t="str">
        <f t="shared" si="41"/>
        <v>http://web.uvic.ca/calendar2018-09/CDs/GEOG/314.html</v>
      </c>
    </row>
    <row r="362" spans="1:10" x14ac:dyDescent="0.25">
      <c r="A362" t="str">
        <f t="shared" si="38"/>
        <v>GEOG</v>
      </c>
      <c r="B362" t="str">
        <f t="shared" si="43"/>
        <v>315</v>
      </c>
      <c r="C362" s="34" t="s">
        <v>19</v>
      </c>
      <c r="D362" s="23" t="s">
        <v>19</v>
      </c>
      <c r="E362" s="26" t="s">
        <v>593</v>
      </c>
      <c r="F362" s="33" t="str">
        <f t="shared" si="40"/>
        <v>GEOCACHING</v>
      </c>
      <c r="G362" s="9" t="s">
        <v>1</v>
      </c>
      <c r="H362" s="9" t="s">
        <v>0</v>
      </c>
      <c r="I362" s="17" t="s">
        <v>765</v>
      </c>
      <c r="J362" t="str">
        <f t="shared" si="41"/>
        <v>http://web.uvic.ca/calendar2018-09/CDs/GEOG/315.html</v>
      </c>
    </row>
    <row r="363" spans="1:10" x14ac:dyDescent="0.25">
      <c r="A363" t="str">
        <f t="shared" si="38"/>
        <v>GEOG</v>
      </c>
      <c r="B363" t="str">
        <f t="shared" si="43"/>
        <v>319</v>
      </c>
      <c r="C363" s="35" t="s">
        <v>19</v>
      </c>
      <c r="D363" s="20" t="s">
        <v>19</v>
      </c>
      <c r="E363" s="26" t="s">
        <v>1062</v>
      </c>
      <c r="F363" s="33" t="str">
        <f t="shared" si="40"/>
        <v>REMOTE SENSING OF THE ENVIRONMENT</v>
      </c>
      <c r="G363" s="9" t="s">
        <v>4</v>
      </c>
      <c r="H363" s="9" t="s">
        <v>0</v>
      </c>
      <c r="I363" s="29" t="s">
        <v>141</v>
      </c>
      <c r="J363" t="str">
        <f t="shared" si="41"/>
        <v>http://web.uvic.ca/calendar2018-09/CDs/GEOG/319.html</v>
      </c>
    </row>
    <row r="364" spans="1:10" ht="15" customHeight="1" x14ac:dyDescent="0.25">
      <c r="A364" t="str">
        <f t="shared" si="38"/>
        <v>GEOG</v>
      </c>
      <c r="B364" t="str">
        <f t="shared" si="43"/>
        <v>324</v>
      </c>
      <c r="C364" s="35" t="s">
        <v>19</v>
      </c>
      <c r="D364" s="20" t="s">
        <v>19</v>
      </c>
      <c r="E364" s="26" t="s">
        <v>1063</v>
      </c>
      <c r="F364" s="33" t="str">
        <f t="shared" si="40"/>
        <v>DIRECTIONS IN GEOGRAPHY</v>
      </c>
      <c r="G364" s="9" t="s">
        <v>4</v>
      </c>
      <c r="H364" s="9" t="s">
        <v>0</v>
      </c>
      <c r="I364" s="29" t="s">
        <v>140</v>
      </c>
      <c r="J364" t="str">
        <f t="shared" si="41"/>
        <v>http://web.uvic.ca/calendar2018-09/CDs/GEOG/324.html</v>
      </c>
    </row>
    <row r="365" spans="1:10" ht="15" customHeight="1" x14ac:dyDescent="0.25">
      <c r="A365" t="str">
        <f t="shared" si="38"/>
        <v>GEOG</v>
      </c>
      <c r="B365" t="str">
        <f t="shared" si="43"/>
        <v>327</v>
      </c>
      <c r="C365" s="35" t="s">
        <v>19</v>
      </c>
      <c r="D365" s="20" t="s">
        <v>19</v>
      </c>
      <c r="E365" s="26" t="s">
        <v>1064</v>
      </c>
      <c r="F365" s="33" t="str">
        <f t="shared" si="40"/>
        <v>RESEARCH METHODS IN HUMAN GEOGRAPHY</v>
      </c>
      <c r="G365" s="9" t="s">
        <v>1</v>
      </c>
      <c r="H365" s="9" t="s">
        <v>0</v>
      </c>
      <c r="I365" s="29" t="s">
        <v>139</v>
      </c>
      <c r="J365" t="str">
        <f t="shared" si="41"/>
        <v>http://web.uvic.ca/calendar2018-09/CDs/GEOG/327.html</v>
      </c>
    </row>
    <row r="366" spans="1:10" ht="15" customHeight="1" x14ac:dyDescent="0.25">
      <c r="A366" t="str">
        <f t="shared" si="38"/>
        <v>GEOG</v>
      </c>
      <c r="B366" t="str">
        <f t="shared" si="43"/>
        <v>339</v>
      </c>
      <c r="C366" s="35" t="s">
        <v>19</v>
      </c>
      <c r="D366" s="20" t="s">
        <v>19</v>
      </c>
      <c r="E366" s="26" t="s">
        <v>1065</v>
      </c>
      <c r="F366" s="33" t="str">
        <f t="shared" si="40"/>
        <v>DISASTER MANAGEMENT AND COMMUNITY RESILIENCE</v>
      </c>
      <c r="G366" s="9" t="s">
        <v>4</v>
      </c>
      <c r="H366" s="9" t="s">
        <v>0</v>
      </c>
      <c r="I366" s="29" t="s">
        <v>138</v>
      </c>
      <c r="J366" t="str">
        <f t="shared" si="41"/>
        <v>http://web.uvic.ca/calendar2018-09/CDs/GEOG/339.html</v>
      </c>
    </row>
    <row r="367" spans="1:10" ht="15" customHeight="1" x14ac:dyDescent="0.25">
      <c r="A367" t="str">
        <f t="shared" si="38"/>
        <v>GEOG</v>
      </c>
      <c r="B367" t="str">
        <f t="shared" si="43"/>
        <v>340</v>
      </c>
      <c r="C367" s="35" t="s">
        <v>19</v>
      </c>
      <c r="D367" s="20" t="s">
        <v>19</v>
      </c>
      <c r="E367" s="26" t="s">
        <v>1066</v>
      </c>
      <c r="F367" s="33" t="str">
        <f t="shared" si="40"/>
        <v>GEOGRAPHY OF THE NORTH AMERICAN CITY</v>
      </c>
      <c r="G367" s="9" t="s">
        <v>4</v>
      </c>
      <c r="H367" s="9" t="s">
        <v>0</v>
      </c>
      <c r="I367" s="29" t="s">
        <v>137</v>
      </c>
      <c r="J367" t="str">
        <f t="shared" si="41"/>
        <v>http://web.uvic.ca/calendar2018-09/CDs/GEOG/340.html</v>
      </c>
    </row>
    <row r="368" spans="1:10" x14ac:dyDescent="0.25">
      <c r="A368" t="str">
        <f t="shared" si="38"/>
        <v>GEOG</v>
      </c>
      <c r="B368" t="str">
        <f t="shared" si="43"/>
        <v>346</v>
      </c>
      <c r="C368" s="35" t="s">
        <v>19</v>
      </c>
      <c r="D368" s="20" t="s">
        <v>19</v>
      </c>
      <c r="E368" s="26" t="s">
        <v>1067</v>
      </c>
      <c r="F368" s="33" t="str">
        <f t="shared" si="40"/>
        <v>GEOGRAPHIES OF ENVIRONMENT AND HEALTH</v>
      </c>
      <c r="G368" s="9" t="s">
        <v>4</v>
      </c>
      <c r="H368" s="9" t="s">
        <v>0</v>
      </c>
      <c r="I368" s="29" t="s">
        <v>136</v>
      </c>
      <c r="J368" t="str">
        <f t="shared" si="41"/>
        <v>http://web.uvic.ca/calendar2018-09/CDs/GEOG/346.html</v>
      </c>
    </row>
    <row r="369" spans="1:10" x14ac:dyDescent="0.25">
      <c r="A369" t="str">
        <f t="shared" si="38"/>
        <v>GEOG</v>
      </c>
      <c r="B369" t="str">
        <f t="shared" si="42"/>
        <v>347B</v>
      </c>
      <c r="C369" s="35" t="s">
        <v>19</v>
      </c>
      <c r="D369" s="20" t="s">
        <v>19</v>
      </c>
      <c r="E369" s="26" t="s">
        <v>1068</v>
      </c>
      <c r="F369" s="33" t="str">
        <f t="shared" si="40"/>
        <v>GEOGRAPHIES OF DEVELOPMNT</v>
      </c>
      <c r="G369" s="9" t="s">
        <v>4</v>
      </c>
      <c r="H369" s="9" t="s">
        <v>0</v>
      </c>
      <c r="I369" s="29" t="s">
        <v>135</v>
      </c>
      <c r="J369" t="str">
        <f t="shared" si="41"/>
        <v>http://web.uvic.ca/calendar2018-09/CDs/GEOG/347B.html</v>
      </c>
    </row>
    <row r="370" spans="1:10" x14ac:dyDescent="0.25">
      <c r="A370" t="str">
        <f t="shared" si="38"/>
        <v>GEOG</v>
      </c>
      <c r="B370" t="str">
        <f>RIGHT(E370,3)</f>
        <v>353</v>
      </c>
      <c r="C370" s="35" t="s">
        <v>19</v>
      </c>
      <c r="D370" s="20" t="s">
        <v>19</v>
      </c>
      <c r="E370" s="26" t="s">
        <v>1069</v>
      </c>
      <c r="F370" s="33" t="str">
        <f t="shared" si="40"/>
        <v>COASTAL AND MARINE RESOURCES</v>
      </c>
      <c r="G370" s="9" t="s">
        <v>4</v>
      </c>
      <c r="H370" s="9" t="s">
        <v>0</v>
      </c>
      <c r="I370" s="29" t="s">
        <v>134</v>
      </c>
      <c r="J370" t="str">
        <f t="shared" si="41"/>
        <v>http://web.uvic.ca/calendar2018-09/CDs/GEOG/353.html</v>
      </c>
    </row>
    <row r="371" spans="1:10" x14ac:dyDescent="0.25">
      <c r="A371" t="str">
        <f t="shared" si="38"/>
        <v>GEOG</v>
      </c>
      <c r="B371" t="str">
        <f t="shared" ref="B371:B398" si="44">RIGHT(E371,3)</f>
        <v>355</v>
      </c>
      <c r="C371" s="35" t="s">
        <v>19</v>
      </c>
      <c r="D371" s="20" t="s">
        <v>19</v>
      </c>
      <c r="E371" s="26" t="s">
        <v>1070</v>
      </c>
      <c r="F371" s="33" t="str">
        <f t="shared" si="40"/>
        <v>COASTAL COMMUNITIES</v>
      </c>
      <c r="G371" s="9" t="s">
        <v>4</v>
      </c>
      <c r="H371" s="9" t="s">
        <v>0</v>
      </c>
      <c r="I371" s="29" t="s">
        <v>133</v>
      </c>
      <c r="J371" t="str">
        <f t="shared" si="41"/>
        <v>http://web.uvic.ca/calendar2018-09/CDs/GEOG/355.html</v>
      </c>
    </row>
    <row r="372" spans="1:10" x14ac:dyDescent="0.25">
      <c r="A372" t="str">
        <f t="shared" si="38"/>
        <v>GEOG</v>
      </c>
      <c r="B372" t="str">
        <f t="shared" si="44"/>
        <v>357</v>
      </c>
      <c r="C372" s="35" t="s">
        <v>19</v>
      </c>
      <c r="D372" s="20" t="s">
        <v>19</v>
      </c>
      <c r="E372" s="26" t="s">
        <v>1071</v>
      </c>
      <c r="F372" s="33" t="str">
        <f t="shared" si="40"/>
        <v>PARKS AND PROTECTED AREAS</v>
      </c>
      <c r="G372" s="9" t="s">
        <v>4</v>
      </c>
      <c r="H372" s="9" t="s">
        <v>0</v>
      </c>
      <c r="I372" s="29" t="s">
        <v>132</v>
      </c>
      <c r="J372" t="str">
        <f t="shared" si="41"/>
        <v>http://web.uvic.ca/calendar2018-09/CDs/GEOG/357.html</v>
      </c>
    </row>
    <row r="373" spans="1:10" x14ac:dyDescent="0.25">
      <c r="A373" t="str">
        <f t="shared" si="38"/>
        <v>GEOG</v>
      </c>
      <c r="B373" t="str">
        <f t="shared" si="44"/>
        <v>358</v>
      </c>
      <c r="C373" s="35" t="s">
        <v>19</v>
      </c>
      <c r="D373" s="20" t="s">
        <v>19</v>
      </c>
      <c r="E373" s="26" t="s">
        <v>1072</v>
      </c>
      <c r="F373" s="33" t="str">
        <f t="shared" si="40"/>
        <v>LANDSCAPE ECOLOGY</v>
      </c>
      <c r="G373" s="9" t="s">
        <v>4</v>
      </c>
      <c r="H373" s="9" t="s">
        <v>0</v>
      </c>
      <c r="I373" s="29" t="s">
        <v>131</v>
      </c>
      <c r="J373" t="str">
        <f t="shared" si="41"/>
        <v>http://web.uvic.ca/calendar2018-09/CDs/GEOG/358.html</v>
      </c>
    </row>
    <row r="374" spans="1:10" x14ac:dyDescent="0.25">
      <c r="A374" t="str">
        <f t="shared" si="38"/>
        <v>GEOG</v>
      </c>
      <c r="B374" t="str">
        <f t="shared" si="44"/>
        <v>366</v>
      </c>
      <c r="C374" s="35" t="s">
        <v>19</v>
      </c>
      <c r="D374" s="20" t="s">
        <v>19</v>
      </c>
      <c r="E374" s="26" t="s">
        <v>1073</v>
      </c>
      <c r="F374" s="33" t="str">
        <f t="shared" si="40"/>
        <v>MEDICAL GEOGRAPHY</v>
      </c>
      <c r="G374" s="9" t="s">
        <v>4</v>
      </c>
      <c r="H374" s="9" t="s">
        <v>0</v>
      </c>
      <c r="I374" s="29" t="s">
        <v>130</v>
      </c>
      <c r="J374" t="str">
        <f t="shared" si="41"/>
        <v>http://web.uvic.ca/calendar2018-09/CDs/GEOG/366.html</v>
      </c>
    </row>
    <row r="375" spans="1:10" ht="15" customHeight="1" x14ac:dyDescent="0.25">
      <c r="A375" t="str">
        <f t="shared" si="38"/>
        <v>GEOG</v>
      </c>
      <c r="B375" t="str">
        <f t="shared" si="44"/>
        <v>371</v>
      </c>
      <c r="C375" s="35" t="s">
        <v>19</v>
      </c>
      <c r="D375" s="20" t="s">
        <v>19</v>
      </c>
      <c r="E375" s="26" t="s">
        <v>1074</v>
      </c>
      <c r="F375" s="33" t="str">
        <f t="shared" si="40"/>
        <v>WATER RESOURCES MANAGEMENT</v>
      </c>
      <c r="G375" s="9" t="s">
        <v>4</v>
      </c>
      <c r="H375" s="9" t="s">
        <v>0</v>
      </c>
      <c r="I375" s="29" t="s">
        <v>129</v>
      </c>
      <c r="J375" t="str">
        <f t="shared" si="41"/>
        <v>http://web.uvic.ca/calendar2018-09/CDs/GEOG/371.html</v>
      </c>
    </row>
    <row r="376" spans="1:10" ht="15" customHeight="1" x14ac:dyDescent="0.25">
      <c r="A376" t="str">
        <f t="shared" si="38"/>
        <v>GEOG</v>
      </c>
      <c r="B376" t="str">
        <f t="shared" si="44"/>
        <v>373</v>
      </c>
      <c r="C376" s="35" t="s">
        <v>19</v>
      </c>
      <c r="D376" s="20" t="s">
        <v>19</v>
      </c>
      <c r="E376" s="26" t="s">
        <v>1075</v>
      </c>
      <c r="F376" s="33" t="str">
        <f t="shared" si="40"/>
        <v>APPLIED CLIMATOLOGY</v>
      </c>
      <c r="G376" s="9" t="s">
        <v>4</v>
      </c>
      <c r="H376" s="9" t="s">
        <v>0</v>
      </c>
      <c r="I376" s="29" t="s">
        <v>128</v>
      </c>
      <c r="J376" t="str">
        <f t="shared" si="41"/>
        <v>http://web.uvic.ca/calendar2018-09/CDs/GEOG/373.html</v>
      </c>
    </row>
    <row r="377" spans="1:10" ht="15" customHeight="1" x14ac:dyDescent="0.25">
      <c r="A377" t="str">
        <f t="shared" si="38"/>
        <v>GEOG</v>
      </c>
      <c r="B377" t="str">
        <f t="shared" si="44"/>
        <v>380</v>
      </c>
      <c r="C377" s="34" t="s">
        <v>19</v>
      </c>
      <c r="D377" s="23" t="s">
        <v>19</v>
      </c>
      <c r="E377" s="26" t="s">
        <v>552</v>
      </c>
      <c r="F377" s="33" t="str">
        <f t="shared" si="40"/>
        <v>COMMUNITY MAPPING</v>
      </c>
      <c r="G377" s="9" t="s">
        <v>1</v>
      </c>
      <c r="H377" s="9" t="s">
        <v>0</v>
      </c>
      <c r="I377" s="17" t="s">
        <v>635</v>
      </c>
      <c r="J377" t="str">
        <f t="shared" si="41"/>
        <v>http://web.uvic.ca/calendar2018-09/CDs/GEOG/380.html</v>
      </c>
    </row>
    <row r="378" spans="1:10" ht="15" customHeight="1" x14ac:dyDescent="0.25">
      <c r="A378" t="str">
        <f t="shared" si="38"/>
        <v>GEOG</v>
      </c>
      <c r="B378" t="str">
        <f t="shared" si="44"/>
        <v>382</v>
      </c>
      <c r="C378" s="35" t="s">
        <v>19</v>
      </c>
      <c r="D378" s="20" t="s">
        <v>19</v>
      </c>
      <c r="E378" s="26" t="s">
        <v>1076</v>
      </c>
      <c r="F378" s="33" t="str">
        <f t="shared" si="40"/>
        <v>GEOGRAPHY OF SOUTHEAST ASIA</v>
      </c>
      <c r="G378" s="9" t="s">
        <v>4</v>
      </c>
      <c r="H378" s="9" t="s">
        <v>0</v>
      </c>
      <c r="I378" s="29" t="s">
        <v>127</v>
      </c>
      <c r="J378" t="str">
        <f t="shared" si="41"/>
        <v>http://web.uvic.ca/calendar2018-09/CDs/GEOG/382.html</v>
      </c>
    </row>
    <row r="379" spans="1:10" ht="15" customHeight="1" x14ac:dyDescent="0.25">
      <c r="A379" t="str">
        <f t="shared" si="38"/>
        <v>GEOG</v>
      </c>
      <c r="B379" t="str">
        <f t="shared" si="44"/>
        <v>386</v>
      </c>
      <c r="C379" s="35" t="s">
        <v>19</v>
      </c>
      <c r="D379" s="20" t="s">
        <v>19</v>
      </c>
      <c r="E379" s="26" t="s">
        <v>1077</v>
      </c>
      <c r="F379" s="33" t="str">
        <f t="shared" si="40"/>
        <v>COMTEMPORARY GEOPOLITICS</v>
      </c>
      <c r="G379" s="9" t="s">
        <v>1</v>
      </c>
      <c r="H379" s="9" t="s">
        <v>0</v>
      </c>
      <c r="I379" s="29" t="s">
        <v>126</v>
      </c>
      <c r="J379" t="str">
        <f t="shared" si="41"/>
        <v>http://web.uvic.ca/calendar2018-09/CDs/GEOG/386.html</v>
      </c>
    </row>
    <row r="380" spans="1:10" ht="15" customHeight="1" x14ac:dyDescent="0.25">
      <c r="A380" t="str">
        <f t="shared" si="38"/>
        <v>GEOG</v>
      </c>
      <c r="B380" t="str">
        <f t="shared" si="44"/>
        <v>388</v>
      </c>
      <c r="C380" s="35" t="s">
        <v>19</v>
      </c>
      <c r="D380" s="20" t="s">
        <v>19</v>
      </c>
      <c r="E380" s="26" t="s">
        <v>1078</v>
      </c>
      <c r="F380" s="33" t="str">
        <f t="shared" si="40"/>
        <v>REGIONAL STUDIES</v>
      </c>
      <c r="G380" s="9" t="s">
        <v>4</v>
      </c>
      <c r="H380" s="9" t="s">
        <v>0</v>
      </c>
      <c r="I380" s="29" t="s">
        <v>125</v>
      </c>
      <c r="J380" t="str">
        <f t="shared" si="41"/>
        <v>http://web.uvic.ca/calendar2018-09/CDs/GEOG/388.html</v>
      </c>
    </row>
    <row r="381" spans="1:10" ht="15" customHeight="1" x14ac:dyDescent="0.25">
      <c r="A381" t="str">
        <f t="shared" si="38"/>
        <v>GEOG</v>
      </c>
      <c r="B381" t="str">
        <f t="shared" si="44"/>
        <v>404</v>
      </c>
      <c r="C381" s="34" t="s">
        <v>19</v>
      </c>
      <c r="D381" s="23" t="s">
        <v>19</v>
      </c>
      <c r="E381" s="26" t="s">
        <v>553</v>
      </c>
      <c r="F381" s="33" t="str">
        <f t="shared" si="40"/>
        <v>SPACE AND POWER</v>
      </c>
      <c r="G381" s="9" t="s">
        <v>1</v>
      </c>
      <c r="H381" s="9" t="s">
        <v>0</v>
      </c>
      <c r="I381" s="17" t="s">
        <v>636</v>
      </c>
      <c r="J381" t="str">
        <f t="shared" si="41"/>
        <v>http://web.uvic.ca/calendar2018-09/CDs/GEOG/404.html</v>
      </c>
    </row>
    <row r="382" spans="1:10" ht="15" customHeight="1" x14ac:dyDescent="0.25">
      <c r="A382" t="str">
        <f t="shared" si="38"/>
        <v>GEOG</v>
      </c>
      <c r="B382" t="str">
        <f t="shared" si="44"/>
        <v>406</v>
      </c>
      <c r="C382" s="35" t="s">
        <v>19</v>
      </c>
      <c r="D382" s="20" t="s">
        <v>19</v>
      </c>
      <c r="E382" s="26" t="s">
        <v>1079</v>
      </c>
      <c r="F382" s="33" t="str">
        <f t="shared" si="40"/>
        <v>SUSTAINABLE CITIES</v>
      </c>
      <c r="G382" s="9" t="s">
        <v>4</v>
      </c>
      <c r="H382" s="9" t="s">
        <v>0</v>
      </c>
      <c r="I382" s="29" t="s">
        <v>124</v>
      </c>
      <c r="J382" t="str">
        <f t="shared" si="41"/>
        <v>http://web.uvic.ca/calendar2018-09/CDs/GEOG/406.html</v>
      </c>
    </row>
    <row r="383" spans="1:10" ht="15" customHeight="1" x14ac:dyDescent="0.25">
      <c r="A383" t="str">
        <f t="shared" si="38"/>
        <v>GEOG</v>
      </c>
      <c r="B383" t="str">
        <f t="shared" si="44"/>
        <v>407</v>
      </c>
      <c r="C383" s="35" t="s">
        <v>19</v>
      </c>
      <c r="D383" s="20" t="s">
        <v>19</v>
      </c>
      <c r="E383" s="26" t="s">
        <v>1088</v>
      </c>
      <c r="F383" s="33" t="str">
        <f t="shared" si="40"/>
        <v>ACTIVISM AND COMMUNITY-BASED PLANNING</v>
      </c>
      <c r="G383" s="9" t="s">
        <v>4</v>
      </c>
      <c r="H383" s="9" t="s">
        <v>0</v>
      </c>
      <c r="I383" s="29" t="s">
        <v>406</v>
      </c>
      <c r="J383" t="str">
        <f t="shared" si="41"/>
        <v>http://web.uvic.ca/calendar2018-09/CDs/GEOG/407.html</v>
      </c>
    </row>
    <row r="384" spans="1:10" ht="15" customHeight="1" x14ac:dyDescent="0.25">
      <c r="A384" t="str">
        <f t="shared" si="38"/>
        <v>GEOG</v>
      </c>
      <c r="B384" t="str">
        <f t="shared" si="44"/>
        <v>420</v>
      </c>
      <c r="C384" s="35" t="s">
        <v>19</v>
      </c>
      <c r="D384" s="20" t="s">
        <v>19</v>
      </c>
      <c r="E384" s="26" t="s">
        <v>1087</v>
      </c>
      <c r="F384" s="33" t="str">
        <f t="shared" si="40"/>
        <v xml:space="preserve">FIELD STUDIES IN COASTAL GEOMATICS </v>
      </c>
      <c r="G384" s="9" t="s">
        <v>4</v>
      </c>
      <c r="H384" s="9" t="s">
        <v>0</v>
      </c>
      <c r="I384" s="29" t="s">
        <v>405</v>
      </c>
      <c r="J384" t="str">
        <f t="shared" si="41"/>
        <v>http://web.uvic.ca/calendar2018-09/CDs/GEOG/420.html</v>
      </c>
    </row>
    <row r="385" spans="1:10" ht="15" customHeight="1" x14ac:dyDescent="0.25">
      <c r="A385" t="str">
        <f t="shared" si="38"/>
        <v>GEOG</v>
      </c>
      <c r="B385" t="str">
        <f t="shared" si="44"/>
        <v>438</v>
      </c>
      <c r="C385" s="35" t="s">
        <v>19</v>
      </c>
      <c r="D385" s="20" t="s">
        <v>19</v>
      </c>
      <c r="E385" s="26" t="s">
        <v>1080</v>
      </c>
      <c r="F385" s="33" t="str">
        <f t="shared" si="40"/>
        <v>AQUACULTURE IN BRITISH COLUMBIA</v>
      </c>
      <c r="G385" s="9" t="s">
        <v>4</v>
      </c>
      <c r="H385" s="9" t="s">
        <v>0</v>
      </c>
      <c r="I385" s="29" t="s">
        <v>123</v>
      </c>
      <c r="J385" t="str">
        <f t="shared" si="41"/>
        <v>http://web.uvic.ca/calendar2018-09/CDs/GEOG/438.html</v>
      </c>
    </row>
    <row r="386" spans="1:10" ht="15" customHeight="1" x14ac:dyDescent="0.25">
      <c r="A386" t="str">
        <f t="shared" si="38"/>
        <v>GEOG</v>
      </c>
      <c r="B386" t="str">
        <f t="shared" si="44"/>
        <v>450</v>
      </c>
      <c r="C386" s="35" t="s">
        <v>19</v>
      </c>
      <c r="D386" s="20" t="s">
        <v>19</v>
      </c>
      <c r="E386" s="26" t="s">
        <v>1081</v>
      </c>
      <c r="F386" s="33" t="str">
        <f t="shared" si="40"/>
        <v>ENVIRONMENT AND SUSTAINABILITY IN PRACTICE</v>
      </c>
      <c r="G386" s="9" t="s">
        <v>4</v>
      </c>
      <c r="H386" s="9" t="s">
        <v>0</v>
      </c>
      <c r="I386" s="29" t="s">
        <v>122</v>
      </c>
      <c r="J386" t="str">
        <f t="shared" si="41"/>
        <v>http://web.uvic.ca/calendar2018-09/CDs/GEOG/450.html</v>
      </c>
    </row>
    <row r="387" spans="1:10" ht="15" customHeight="1" x14ac:dyDescent="0.25">
      <c r="A387" t="str">
        <f t="shared" si="38"/>
        <v>GEOG</v>
      </c>
      <c r="B387" t="str">
        <f t="shared" si="44"/>
        <v>453</v>
      </c>
      <c r="C387" s="35" t="s">
        <v>19</v>
      </c>
      <c r="D387" s="20" t="s">
        <v>19</v>
      </c>
      <c r="E387" s="26" t="s">
        <v>1082</v>
      </c>
      <c r="F387" s="33" t="str">
        <f t="shared" si="40"/>
        <v>FIELD STUDY IN COASTAL AND MARINE RESOURCES</v>
      </c>
      <c r="G387" s="9" t="s">
        <v>4</v>
      </c>
      <c r="H387" s="9" t="s">
        <v>0</v>
      </c>
      <c r="I387" s="29" t="s">
        <v>121</v>
      </c>
      <c r="J387" t="str">
        <f t="shared" si="41"/>
        <v>http://web.uvic.ca/calendar2018-09/CDs/GEOG/453.html</v>
      </c>
    </row>
    <row r="388" spans="1:10" ht="15" customHeight="1" x14ac:dyDescent="0.25">
      <c r="A388" t="str">
        <f t="shared" ref="A388:A393" si="45">LEFT(E388,4)</f>
        <v>GEOG</v>
      </c>
      <c r="B388" t="str">
        <f t="shared" si="44"/>
        <v>456</v>
      </c>
      <c r="C388" s="35" t="s">
        <v>19</v>
      </c>
      <c r="D388" s="20" t="s">
        <v>19</v>
      </c>
      <c r="E388" s="26" t="s">
        <v>1083</v>
      </c>
      <c r="F388" s="33" t="str">
        <f t="shared" si="40"/>
        <v>WILDLIFE CONSERVATION</v>
      </c>
      <c r="G388" s="9" t="s">
        <v>4</v>
      </c>
      <c r="H388" s="9" t="s">
        <v>0</v>
      </c>
      <c r="I388" s="29" t="s">
        <v>120</v>
      </c>
      <c r="J388" t="str">
        <f t="shared" si="41"/>
        <v>http://web.uvic.ca/calendar2018-09/CDs/GEOG/456.html</v>
      </c>
    </row>
    <row r="389" spans="1:10" ht="15" customHeight="1" x14ac:dyDescent="0.25">
      <c r="A389" t="str">
        <f t="shared" si="45"/>
        <v>GEOG</v>
      </c>
      <c r="B389" t="str">
        <f t="shared" si="44"/>
        <v>457</v>
      </c>
      <c r="C389" s="35" t="s">
        <v>19</v>
      </c>
      <c r="D389" s="20" t="s">
        <v>19</v>
      </c>
      <c r="E389" s="26" t="s">
        <v>1084</v>
      </c>
      <c r="F389" s="33" t="str">
        <f t="shared" si="40"/>
        <v>MARINE PROTECTED AREAS</v>
      </c>
      <c r="G389" s="9" t="s">
        <v>4</v>
      </c>
      <c r="H389" s="9" t="s">
        <v>0</v>
      </c>
      <c r="I389" s="29" t="s">
        <v>119</v>
      </c>
      <c r="J389" t="str">
        <f t="shared" si="41"/>
        <v>http://web.uvic.ca/calendar2018-09/CDs/GEOG/457.html</v>
      </c>
    </row>
    <row r="390" spans="1:10" ht="15" customHeight="1" x14ac:dyDescent="0.25">
      <c r="A390" t="str">
        <f t="shared" si="45"/>
        <v>GEOG</v>
      </c>
      <c r="B390" t="str">
        <f t="shared" si="44"/>
        <v>484</v>
      </c>
      <c r="C390" s="35" t="s">
        <v>19</v>
      </c>
      <c r="D390" s="20" t="s">
        <v>19</v>
      </c>
      <c r="E390" s="26" t="s">
        <v>1085</v>
      </c>
      <c r="F390" s="33" t="str">
        <f t="shared" si="40"/>
        <v>ADVANCED STUDIES IN WEATHER AND CLIMATE</v>
      </c>
      <c r="G390" s="9" t="s">
        <v>4</v>
      </c>
      <c r="H390" s="9" t="s">
        <v>0</v>
      </c>
      <c r="I390" s="29" t="s">
        <v>118</v>
      </c>
      <c r="J390" t="str">
        <f t="shared" si="41"/>
        <v>http://web.uvic.ca/calendar2018-09/CDs/GEOG/484.html</v>
      </c>
    </row>
    <row r="391" spans="1:10" ht="15" customHeight="1" x14ac:dyDescent="0.25">
      <c r="A391" t="str">
        <f t="shared" si="45"/>
        <v>GEOG</v>
      </c>
      <c r="B391" t="str">
        <f t="shared" si="44"/>
        <v>487</v>
      </c>
      <c r="C391" s="34" t="s">
        <v>19</v>
      </c>
      <c r="D391" s="23" t="s">
        <v>19</v>
      </c>
      <c r="E391" s="26" t="s">
        <v>707</v>
      </c>
      <c r="F391" s="33" t="str">
        <f t="shared" si="40"/>
        <v>ADVANCED LANDSCAPE ECOLOGY</v>
      </c>
      <c r="G391" s="9" t="s">
        <v>4</v>
      </c>
      <c r="H391" s="9" t="s">
        <v>0</v>
      </c>
      <c r="I391" s="17" t="s">
        <v>766</v>
      </c>
      <c r="J391" t="str">
        <f t="shared" si="41"/>
        <v>http://web.uvic.ca/calendar2018-09/CDs/GEOG/487.html</v>
      </c>
    </row>
    <row r="392" spans="1:10" ht="15" customHeight="1" x14ac:dyDescent="0.25">
      <c r="A392" t="str">
        <f t="shared" si="45"/>
        <v>GEOG</v>
      </c>
      <c r="B392" t="str">
        <f t="shared" si="44"/>
        <v>546</v>
      </c>
      <c r="C392" s="35" t="s">
        <v>19</v>
      </c>
      <c r="D392" s="20" t="s">
        <v>19</v>
      </c>
      <c r="E392" s="26" t="s">
        <v>1089</v>
      </c>
      <c r="F392" s="33" t="str">
        <f t="shared" si="40"/>
        <v>ADVANCED TOPICS IN HUMAN GEOGRAPHY</v>
      </c>
      <c r="G392" s="9" t="s">
        <v>1</v>
      </c>
      <c r="H392" s="9" t="s">
        <v>3</v>
      </c>
      <c r="I392" s="29" t="s">
        <v>407</v>
      </c>
      <c r="J392" t="str">
        <f t="shared" si="41"/>
        <v>http://web.uvic.ca/calendar2018-09/CDs/GEOG/546.html</v>
      </c>
    </row>
    <row r="393" spans="1:10" ht="15" customHeight="1" x14ac:dyDescent="0.25">
      <c r="A393" t="str">
        <f t="shared" si="45"/>
        <v>GEOG</v>
      </c>
      <c r="B393" t="str">
        <f t="shared" si="44"/>
        <v>549</v>
      </c>
      <c r="C393" s="35" t="s">
        <v>19</v>
      </c>
      <c r="D393" s="20" t="s">
        <v>19</v>
      </c>
      <c r="E393" s="26" t="s">
        <v>1086</v>
      </c>
      <c r="F393" s="33" t="str">
        <f t="shared" si="40"/>
        <v>ADVANCED TOPICS IN RESOURCE MANAGEMENT</v>
      </c>
      <c r="G393" s="9" t="s">
        <v>4</v>
      </c>
      <c r="H393" s="9" t="s">
        <v>3</v>
      </c>
      <c r="I393" s="29" t="s">
        <v>117</v>
      </c>
      <c r="J393" t="str">
        <f t="shared" si="41"/>
        <v>http://web.uvic.ca/calendar2018-09/CDs/GEOG/549.html</v>
      </c>
    </row>
    <row r="394" spans="1:10" ht="15" customHeight="1" x14ac:dyDescent="0.25">
      <c r="A394" t="str">
        <f>LEFT(E394,3)</f>
        <v>GDS</v>
      </c>
      <c r="B394" t="str">
        <f t="shared" si="44"/>
        <v>201</v>
      </c>
      <c r="C394" s="34" t="s">
        <v>726</v>
      </c>
      <c r="D394" s="23" t="s">
        <v>726</v>
      </c>
      <c r="E394" s="26" t="s">
        <v>533</v>
      </c>
      <c r="F394" s="33" t="str">
        <f t="shared" ref="F394:F458" si="46">HYPERLINK(J394,I394)</f>
        <v>DEVELOPMENT AND POLITICAL CHANGE ---  INTRODUCTION TO GLOBAL DEVELOPMENT STUDIES</v>
      </c>
      <c r="G394" s="9" t="s">
        <v>1</v>
      </c>
      <c r="H394" s="9" t="s">
        <v>0</v>
      </c>
      <c r="I394" s="17" t="s">
        <v>626</v>
      </c>
      <c r="J394" t="str">
        <f t="shared" si="41"/>
        <v>http://web.uvic.ca/calendar2018-09/CDs/GDS/201.html</v>
      </c>
    </row>
    <row r="395" spans="1:10" ht="15" customHeight="1" x14ac:dyDescent="0.25">
      <c r="A395" t="str">
        <f t="shared" ref="A395" si="47">LEFT(E395,3)</f>
        <v>GDS</v>
      </c>
      <c r="B395" t="str">
        <f t="shared" si="44"/>
        <v>202</v>
      </c>
      <c r="C395" s="34" t="s">
        <v>726</v>
      </c>
      <c r="D395" s="23" t="s">
        <v>726</v>
      </c>
      <c r="E395" s="26" t="s">
        <v>534</v>
      </c>
      <c r="F395" s="33" t="str">
        <f t="shared" si="46"/>
        <v>CONTEMPORARY ISSUES IN GLOBAL DEVELOPMENT STUDIES</v>
      </c>
      <c r="G395" s="9" t="s">
        <v>1</v>
      </c>
      <c r="H395" s="9" t="s">
        <v>0</v>
      </c>
      <c r="I395" s="17" t="s">
        <v>627</v>
      </c>
      <c r="J395" t="str">
        <f t="shared" ref="J395:J459" si="48">"http://web.uvic.ca/calendar2018-09/CDs/"&amp;A395&amp;"/"&amp;B395&amp;".html"</f>
        <v>http://web.uvic.ca/calendar2018-09/CDs/GDS/202.html</v>
      </c>
    </row>
    <row r="396" spans="1:10" x14ac:dyDescent="0.25">
      <c r="A396" t="str">
        <f>LEFT(E396,4)</f>
        <v>HLTH</v>
      </c>
      <c r="B396" t="str">
        <f t="shared" si="44"/>
        <v>406</v>
      </c>
      <c r="C396" s="34" t="s">
        <v>727</v>
      </c>
      <c r="D396" s="23" t="s">
        <v>727</v>
      </c>
      <c r="E396" s="26" t="s">
        <v>538</v>
      </c>
      <c r="F396" s="33" t="str">
        <f t="shared" si="46"/>
        <v>INDIGENOUS GLOBAL HEALTH</v>
      </c>
      <c r="G396" s="9" t="s">
        <v>1</v>
      </c>
      <c r="H396" s="9" t="s">
        <v>0</v>
      </c>
      <c r="I396" s="17" t="s">
        <v>628</v>
      </c>
      <c r="J396" t="str">
        <f t="shared" si="48"/>
        <v>http://web.uvic.ca/calendar2018-09/CDs/HLTH/406.html</v>
      </c>
    </row>
    <row r="397" spans="1:10" x14ac:dyDescent="0.25">
      <c r="A397" t="str">
        <f t="shared" ref="A397" si="49">LEFT(E397,4)</f>
        <v>SPAN</v>
      </c>
      <c r="B397" t="str">
        <f t="shared" si="44"/>
        <v>304</v>
      </c>
      <c r="C397" s="22" t="s">
        <v>15</v>
      </c>
      <c r="D397" s="23" t="s">
        <v>739</v>
      </c>
      <c r="E397" s="26" t="s">
        <v>717</v>
      </c>
      <c r="F397" s="33" t="str">
        <f t="shared" si="46"/>
        <v>INDIGENOUS LATIN AMERICA, SOCIAL JUSTICE, ENVIRONMENT (IN ENGLISH)</v>
      </c>
      <c r="G397" s="9" t="s">
        <v>4</v>
      </c>
      <c r="H397" s="9" t="s">
        <v>0</v>
      </c>
      <c r="I397" s="19" t="s">
        <v>776</v>
      </c>
      <c r="J397" t="str">
        <f t="shared" si="48"/>
        <v>http://web.uvic.ca/calendar2018-09/CDs/SPAN/304.html</v>
      </c>
    </row>
    <row r="398" spans="1:10" x14ac:dyDescent="0.25">
      <c r="A398" t="str">
        <f t="shared" ref="A398:A415" si="50">LEFT(E398,4)</f>
        <v>ITAL</v>
      </c>
      <c r="B398" t="str">
        <f t="shared" si="44"/>
        <v>305</v>
      </c>
      <c r="C398" s="35" t="s">
        <v>15</v>
      </c>
      <c r="D398" s="20" t="s">
        <v>785</v>
      </c>
      <c r="E398" s="26" t="s">
        <v>1090</v>
      </c>
      <c r="F398" s="33" t="str">
        <f t="shared" si="46"/>
        <v>A TASTE OF ITALY, FOOD AS CULTURE (IN ENGLISH)</v>
      </c>
      <c r="G398" s="9" t="s">
        <v>4</v>
      </c>
      <c r="H398" s="9" t="s">
        <v>0</v>
      </c>
      <c r="I398" s="29" t="s">
        <v>452</v>
      </c>
      <c r="J398" t="str">
        <f t="shared" si="48"/>
        <v>http://web.uvic.ca/calendar2018-09/CDs/ITAL/305.html</v>
      </c>
    </row>
    <row r="399" spans="1:10" x14ac:dyDescent="0.25">
      <c r="A399" t="str">
        <f t="shared" si="50"/>
        <v>HSTR</v>
      </c>
      <c r="B399" t="str">
        <f t="shared" ref="B399:B458" si="51">RIGHT(E399,4)</f>
        <v>101C</v>
      </c>
      <c r="C399" s="35" t="s">
        <v>17</v>
      </c>
      <c r="D399" s="20" t="s">
        <v>17</v>
      </c>
      <c r="E399" s="26" t="s">
        <v>1092</v>
      </c>
      <c r="F399" s="33" t="str">
        <f t="shared" si="46"/>
        <v>EPIDEMICS FROM THE BLACK DEATH TO AIDS</v>
      </c>
      <c r="G399" s="9" t="s">
        <v>1</v>
      </c>
      <c r="H399" s="9" t="s">
        <v>0</v>
      </c>
      <c r="I399" s="29" t="s">
        <v>425</v>
      </c>
      <c r="J399" t="str">
        <f t="shared" si="48"/>
        <v>http://web.uvic.ca/calendar2018-09/CDs/HSTR/101C.html</v>
      </c>
    </row>
    <row r="400" spans="1:10" x14ac:dyDescent="0.25">
      <c r="A400" t="str">
        <f t="shared" si="50"/>
        <v>HSTR</v>
      </c>
      <c r="B400" t="str">
        <f>RIGHT(E400,3)</f>
        <v>109</v>
      </c>
      <c r="C400" s="35" t="s">
        <v>17</v>
      </c>
      <c r="D400" s="20" t="s">
        <v>17</v>
      </c>
      <c r="E400" s="26" t="s">
        <v>1093</v>
      </c>
      <c r="F400" s="33" t="str">
        <f t="shared" si="46"/>
        <v>GLOBAL SOCIETY SINCE 1400</v>
      </c>
      <c r="G400" s="9" t="s">
        <v>1</v>
      </c>
      <c r="H400" s="9" t="s">
        <v>0</v>
      </c>
      <c r="I400" s="29" t="s">
        <v>426</v>
      </c>
      <c r="J400" t="str">
        <f t="shared" si="48"/>
        <v>http://web.uvic.ca/calendar2018-09/CDs/HSTR/109.html</v>
      </c>
    </row>
    <row r="401" spans="1:10" x14ac:dyDescent="0.25">
      <c r="A401" t="str">
        <f t="shared" si="50"/>
        <v>HSTR</v>
      </c>
      <c r="B401" t="str">
        <f>RIGHT(E401,3)</f>
        <v>110</v>
      </c>
      <c r="C401" s="34" t="s">
        <v>17</v>
      </c>
      <c r="D401" s="23" t="s">
        <v>17</v>
      </c>
      <c r="E401" s="26" t="s">
        <v>556</v>
      </c>
      <c r="F401" s="33" t="str">
        <f t="shared" si="46"/>
        <v>CONQUEST AND ENCOUNTER IN THE ATLANTIC WORLD, 1492-1700 ---  CONQUEST AND ENCOUNTER IN THE ATLANTIC WORLD, 1492-1700</v>
      </c>
      <c r="G401" s="9" t="s">
        <v>1</v>
      </c>
      <c r="H401" s="9" t="s">
        <v>0</v>
      </c>
      <c r="I401" s="17" t="s">
        <v>639</v>
      </c>
      <c r="J401" t="str">
        <f t="shared" si="48"/>
        <v>http://web.uvic.ca/calendar2018-09/CDs/HSTR/110.html</v>
      </c>
    </row>
    <row r="402" spans="1:10" x14ac:dyDescent="0.25">
      <c r="A402" t="str">
        <f t="shared" si="50"/>
        <v>HSTR</v>
      </c>
      <c r="B402" t="str">
        <f t="shared" si="51"/>
        <v>307A</v>
      </c>
      <c r="C402" s="34" t="s">
        <v>17</v>
      </c>
      <c r="D402" s="23" t="s">
        <v>17</v>
      </c>
      <c r="E402" s="26" t="s">
        <v>557</v>
      </c>
      <c r="F402" s="33" t="str">
        <f t="shared" si="46"/>
        <v>THE UNITED STATES IN THE WORLD, 1750-1914</v>
      </c>
      <c r="G402" s="9" t="s">
        <v>1</v>
      </c>
      <c r="H402" s="9" t="s">
        <v>0</v>
      </c>
      <c r="I402" s="17" t="s">
        <v>640</v>
      </c>
      <c r="J402" t="str">
        <f t="shared" si="48"/>
        <v>http://web.uvic.ca/calendar2018-09/CDs/HSTR/307A.html</v>
      </c>
    </row>
    <row r="403" spans="1:10" x14ac:dyDescent="0.25">
      <c r="A403" t="str">
        <f t="shared" si="50"/>
        <v>HSTR</v>
      </c>
      <c r="B403" t="str">
        <f t="shared" si="51"/>
        <v>310D</v>
      </c>
      <c r="C403" s="34" t="s">
        <v>17</v>
      </c>
      <c r="D403" s="23" t="s">
        <v>17</v>
      </c>
      <c r="E403" s="26" t="s">
        <v>558</v>
      </c>
      <c r="F403" s="33" t="str">
        <f t="shared" si="46"/>
        <v>THE AMERICAN WEST</v>
      </c>
      <c r="G403" s="9" t="s">
        <v>1</v>
      </c>
      <c r="H403" s="9" t="s">
        <v>0</v>
      </c>
      <c r="I403" s="17" t="s">
        <v>641</v>
      </c>
      <c r="J403" t="str">
        <f t="shared" si="48"/>
        <v>http://web.uvic.ca/calendar2018-09/CDs/HSTR/310D.html</v>
      </c>
    </row>
    <row r="404" spans="1:10" x14ac:dyDescent="0.25">
      <c r="A404" t="str">
        <f t="shared" si="50"/>
        <v>HSTR</v>
      </c>
      <c r="B404" t="str">
        <f>RIGHT(E404,3)</f>
        <v>323</v>
      </c>
      <c r="C404" s="34" t="s">
        <v>17</v>
      </c>
      <c r="D404" s="23" t="s">
        <v>17</v>
      </c>
      <c r="E404" s="26" t="s">
        <v>559</v>
      </c>
      <c r="F404" s="33" t="str">
        <f t="shared" si="46"/>
        <v>CANADIAN-AMERICAN RELATIONS</v>
      </c>
      <c r="G404" s="9" t="s">
        <v>1</v>
      </c>
      <c r="H404" s="9" t="s">
        <v>0</v>
      </c>
      <c r="I404" s="17" t="s">
        <v>642</v>
      </c>
      <c r="J404" t="str">
        <f t="shared" si="48"/>
        <v>http://web.uvic.ca/calendar2018-09/CDs/HSTR/323.html</v>
      </c>
    </row>
    <row r="405" spans="1:10" x14ac:dyDescent="0.25">
      <c r="A405" t="str">
        <f t="shared" si="50"/>
        <v>HSTR</v>
      </c>
      <c r="B405" t="str">
        <f t="shared" si="51"/>
        <v>324A</v>
      </c>
      <c r="C405" s="35" t="s">
        <v>17</v>
      </c>
      <c r="D405" s="20" t="s">
        <v>17</v>
      </c>
      <c r="E405" s="26" t="s">
        <v>1094</v>
      </c>
      <c r="F405" s="33" t="str">
        <f t="shared" si="46"/>
        <v>NORTHWEST AMERICA TO 1849</v>
      </c>
      <c r="G405" s="9" t="s">
        <v>1</v>
      </c>
      <c r="H405" s="9" t="s">
        <v>0</v>
      </c>
      <c r="I405" s="29" t="s">
        <v>427</v>
      </c>
      <c r="J405" t="str">
        <f t="shared" si="48"/>
        <v>http://web.uvic.ca/calendar2018-09/CDs/HSTR/324A.html</v>
      </c>
    </row>
    <row r="406" spans="1:10" x14ac:dyDescent="0.25">
      <c r="A406" t="str">
        <f t="shared" si="50"/>
        <v>HSTR</v>
      </c>
      <c r="B406" t="str">
        <f t="shared" si="51"/>
        <v>324B</v>
      </c>
      <c r="C406" s="35" t="s">
        <v>17</v>
      </c>
      <c r="D406" s="20" t="s">
        <v>17</v>
      </c>
      <c r="E406" s="26" t="s">
        <v>1095</v>
      </c>
      <c r="F406" s="33" t="str">
        <f t="shared" si="46"/>
        <v>BRITISH COLUMBIA, 1849-1900</v>
      </c>
      <c r="G406" s="9" t="s">
        <v>1</v>
      </c>
      <c r="H406" s="9" t="s">
        <v>0</v>
      </c>
      <c r="I406" s="29" t="s">
        <v>428</v>
      </c>
      <c r="J406" t="str">
        <f t="shared" si="48"/>
        <v>http://web.uvic.ca/calendar2018-09/CDs/HSTR/324B.html</v>
      </c>
    </row>
    <row r="407" spans="1:10" x14ac:dyDescent="0.25">
      <c r="A407" t="str">
        <f t="shared" si="50"/>
        <v>HSTR</v>
      </c>
      <c r="B407" t="str">
        <f>RIGHT(E407,3)</f>
        <v>325</v>
      </c>
      <c r="C407" s="35" t="s">
        <v>17</v>
      </c>
      <c r="D407" s="20" t="s">
        <v>17</v>
      </c>
      <c r="E407" s="26" t="s">
        <v>1096</v>
      </c>
      <c r="F407" s="33" t="str">
        <f t="shared" si="46"/>
        <v>ENVIRONMENTAL HISTORY OF BRITISH COLUMBIA</v>
      </c>
      <c r="G407" s="9" t="s">
        <v>4</v>
      </c>
      <c r="H407" s="9" t="s">
        <v>0</v>
      </c>
      <c r="I407" s="29" t="s">
        <v>429</v>
      </c>
      <c r="J407" t="str">
        <f t="shared" si="48"/>
        <v>http://web.uvic.ca/calendar2018-09/CDs/HSTR/325.html</v>
      </c>
    </row>
    <row r="408" spans="1:10" x14ac:dyDescent="0.25">
      <c r="A408" t="str">
        <f t="shared" si="50"/>
        <v>HSTR</v>
      </c>
      <c r="B408" t="str">
        <f t="shared" si="51"/>
        <v>327A</v>
      </c>
      <c r="C408" s="34" t="s">
        <v>17</v>
      </c>
      <c r="D408" s="23" t="s">
        <v>17</v>
      </c>
      <c r="E408" s="26" t="s">
        <v>560</v>
      </c>
      <c r="F408" s="33" t="str">
        <f t="shared" si="46"/>
        <v>GENDER AND SEXUALITY IN CANADA TO 1920 ---  GENDER AND SEXUALITY IN CANADA TO 1920</v>
      </c>
      <c r="G408" s="9" t="s">
        <v>1</v>
      </c>
      <c r="H408" s="9" t="s">
        <v>0</v>
      </c>
      <c r="I408" s="17" t="s">
        <v>643</v>
      </c>
      <c r="J408" t="str">
        <f t="shared" si="48"/>
        <v>http://web.uvic.ca/calendar2018-09/CDs/HSTR/327A.html</v>
      </c>
    </row>
    <row r="409" spans="1:10" ht="15" customHeight="1" x14ac:dyDescent="0.25">
      <c r="A409" t="str">
        <f t="shared" si="50"/>
        <v>HSTR</v>
      </c>
      <c r="B409" t="str">
        <f>RIGHT(E409,3)</f>
        <v>328</v>
      </c>
      <c r="C409" s="34" t="s">
        <v>17</v>
      </c>
      <c r="D409" s="23" t="s">
        <v>17</v>
      </c>
      <c r="E409" s="26" t="s">
        <v>720</v>
      </c>
      <c r="F409" s="33" t="str">
        <f t="shared" si="46"/>
        <v>INDIGENOUS-SETTLER RELATIONS IN CANADA ---  INDIGENOUS-SETTLER RELATIONS IN CANADA</v>
      </c>
      <c r="G409" s="9" t="s">
        <v>4</v>
      </c>
      <c r="H409" s="9" t="s">
        <v>0</v>
      </c>
      <c r="I409" s="17" t="s">
        <v>768</v>
      </c>
      <c r="J409" t="str">
        <f t="shared" si="48"/>
        <v>http://web.uvic.ca/calendar2018-09/CDs/HSTR/328.html</v>
      </c>
    </row>
    <row r="410" spans="1:10" ht="15" customHeight="1" x14ac:dyDescent="0.25">
      <c r="A410" t="str">
        <f t="shared" si="50"/>
        <v>HSTR</v>
      </c>
      <c r="B410" t="str">
        <f t="shared" si="51"/>
        <v>330E</v>
      </c>
      <c r="C410" s="34" t="s">
        <v>17</v>
      </c>
      <c r="D410" s="23" t="s">
        <v>17</v>
      </c>
      <c r="E410" s="26" t="s">
        <v>561</v>
      </c>
      <c r="F410" s="33" t="str">
        <f t="shared" si="46"/>
        <v>CANADA'S 1960S</v>
      </c>
      <c r="G410" s="9" t="s">
        <v>1</v>
      </c>
      <c r="H410" s="9" t="s">
        <v>0</v>
      </c>
      <c r="I410" s="17" t="s">
        <v>644</v>
      </c>
      <c r="J410" t="str">
        <f t="shared" si="48"/>
        <v>http://web.uvic.ca/calendar2018-09/CDs/HSTR/330E.html</v>
      </c>
    </row>
    <row r="411" spans="1:10" ht="15" customHeight="1" x14ac:dyDescent="0.25">
      <c r="A411" t="str">
        <f t="shared" si="50"/>
        <v>HSTR</v>
      </c>
      <c r="B411" t="str">
        <f>RIGHT(E411,3)</f>
        <v>355</v>
      </c>
      <c r="C411" s="35" t="s">
        <v>17</v>
      </c>
      <c r="D411" s="20" t="s">
        <v>17</v>
      </c>
      <c r="E411" s="26" t="s">
        <v>1097</v>
      </c>
      <c r="F411" s="33" t="str">
        <f t="shared" si="46"/>
        <v>EPIDEMICS AND PUBLIC HEALTH IN MODERN HISTORY</v>
      </c>
      <c r="G411" s="9" t="s">
        <v>1</v>
      </c>
      <c r="H411" s="9" t="s">
        <v>0</v>
      </c>
      <c r="I411" s="29" t="s">
        <v>430</v>
      </c>
      <c r="J411" t="str">
        <f t="shared" si="48"/>
        <v>http://web.uvic.ca/calendar2018-09/CDs/HSTR/355.html</v>
      </c>
    </row>
    <row r="412" spans="1:10" ht="15" customHeight="1" x14ac:dyDescent="0.25">
      <c r="A412" t="str">
        <f t="shared" si="50"/>
        <v>HSTR</v>
      </c>
      <c r="B412" t="str">
        <f t="shared" ref="B412:B449" si="52">RIGHT(E412,3)</f>
        <v>385</v>
      </c>
      <c r="C412" s="34" t="s">
        <v>17</v>
      </c>
      <c r="D412" s="23" t="s">
        <v>17</v>
      </c>
      <c r="E412" s="26" t="s">
        <v>603</v>
      </c>
      <c r="F412" s="33" t="str">
        <f t="shared" si="46"/>
        <v>TOPICS IN SOCIAL AND CULTURAL HISTORY</v>
      </c>
      <c r="G412" s="9" t="s">
        <v>4</v>
      </c>
      <c r="H412" s="9" t="s">
        <v>0</v>
      </c>
      <c r="I412" s="17" t="s">
        <v>104</v>
      </c>
      <c r="J412" t="str">
        <f t="shared" si="48"/>
        <v>http://web.uvic.ca/calendar2018-09/CDs/HSTR/385.html</v>
      </c>
    </row>
    <row r="413" spans="1:10" ht="15" customHeight="1" x14ac:dyDescent="0.25">
      <c r="A413" t="str">
        <f t="shared" si="50"/>
        <v>HSTR</v>
      </c>
      <c r="B413" t="str">
        <f t="shared" si="52"/>
        <v>429</v>
      </c>
      <c r="C413" s="34" t="s">
        <v>17</v>
      </c>
      <c r="D413" s="23" t="s">
        <v>17</v>
      </c>
      <c r="E413" s="26" t="s">
        <v>562</v>
      </c>
      <c r="F413" s="33" t="str">
        <f t="shared" si="46"/>
        <v>SEMINAR IN CANADIAN POLITICAL HISTORY</v>
      </c>
      <c r="G413" s="9" t="s">
        <v>1</v>
      </c>
      <c r="H413" s="9" t="s">
        <v>0</v>
      </c>
      <c r="I413" s="17" t="s">
        <v>103</v>
      </c>
      <c r="J413" t="str">
        <f t="shared" si="48"/>
        <v>http://web.uvic.ca/calendar2018-09/CDs/HSTR/429.html</v>
      </c>
    </row>
    <row r="414" spans="1:10" ht="15" customHeight="1" x14ac:dyDescent="0.25">
      <c r="A414" t="str">
        <f t="shared" si="50"/>
        <v>HSTR</v>
      </c>
      <c r="B414" t="str">
        <f t="shared" si="52"/>
        <v>481</v>
      </c>
      <c r="C414" s="34" t="s">
        <v>17</v>
      </c>
      <c r="D414" s="23" t="s">
        <v>17</v>
      </c>
      <c r="E414" s="26" t="s">
        <v>716</v>
      </c>
      <c r="F414" s="33" t="str">
        <f t="shared" si="46"/>
        <v>A GLOBAL HISTORY OF THE CHINESE OVERSEAS</v>
      </c>
      <c r="G414" s="9" t="s">
        <v>4</v>
      </c>
      <c r="H414" s="9" t="s">
        <v>0</v>
      </c>
      <c r="I414" s="17" t="s">
        <v>769</v>
      </c>
      <c r="J414" t="str">
        <f t="shared" si="48"/>
        <v>http://web.uvic.ca/calendar2018-09/CDs/HSTR/481.html</v>
      </c>
    </row>
    <row r="415" spans="1:10" ht="15" customHeight="1" x14ac:dyDescent="0.25">
      <c r="A415" t="str">
        <f t="shared" si="50"/>
        <v>HSTR</v>
      </c>
      <c r="B415" t="str">
        <f t="shared" si="52"/>
        <v>522</v>
      </c>
      <c r="C415" s="35" t="s">
        <v>17</v>
      </c>
      <c r="D415" s="20" t="s">
        <v>17</v>
      </c>
      <c r="E415" s="26" t="s">
        <v>1091</v>
      </c>
      <c r="F415" s="33" t="str">
        <f t="shared" si="46"/>
        <v>THE SOCIAL HISTORY OF RELIGION</v>
      </c>
      <c r="G415" s="9" t="s">
        <v>4</v>
      </c>
      <c r="H415" s="9" t="s">
        <v>3</v>
      </c>
      <c r="I415" s="29" t="s">
        <v>102</v>
      </c>
      <c r="J415" t="str">
        <f t="shared" si="48"/>
        <v>http://web.uvic.ca/calendar2018-09/CDs/HSTR/522.html</v>
      </c>
    </row>
    <row r="416" spans="1:10" ht="15" customHeight="1" x14ac:dyDescent="0.25">
      <c r="A416" t="str">
        <f>LEFT(E416,2)</f>
        <v>CD</v>
      </c>
      <c r="B416" t="str">
        <f t="shared" si="52"/>
        <v>501</v>
      </c>
      <c r="C416" s="35" t="s">
        <v>16</v>
      </c>
      <c r="D416" s="20" t="s">
        <v>786</v>
      </c>
      <c r="E416" s="26" t="s">
        <v>1101</v>
      </c>
      <c r="F416" s="33" t="str">
        <f t="shared" si="46"/>
        <v>ANCHORING A CHANGE AGENDA: FOUNDATIONS</v>
      </c>
      <c r="G416" s="9" t="s">
        <v>1</v>
      </c>
      <c r="H416" s="9" t="s">
        <v>3</v>
      </c>
      <c r="I416" s="29" t="s">
        <v>398</v>
      </c>
      <c r="J416" t="str">
        <f t="shared" si="48"/>
        <v>http://web.uvic.ca/calendar2018-09/CDs/CD/501.html</v>
      </c>
    </row>
    <row r="417" spans="1:10" ht="15" customHeight="1" x14ac:dyDescent="0.25">
      <c r="A417" t="str">
        <f t="shared" ref="A417:A425" si="53">LEFT(E417,2)</f>
        <v>CD</v>
      </c>
      <c r="B417" t="str">
        <f t="shared" si="52"/>
        <v>504</v>
      </c>
      <c r="C417" s="35" t="s">
        <v>16</v>
      </c>
      <c r="D417" s="20" t="s">
        <v>786</v>
      </c>
      <c r="E417" s="28" t="s">
        <v>1098</v>
      </c>
      <c r="F417" s="33" t="str">
        <f t="shared" si="46"/>
        <v>PRACTICES AND PERSPECTIVES ON FORGING CHANGE</v>
      </c>
      <c r="G417" s="9" t="s">
        <v>4</v>
      </c>
      <c r="H417" s="9" t="s">
        <v>3</v>
      </c>
      <c r="I417" s="29" t="s">
        <v>320</v>
      </c>
      <c r="J417" t="str">
        <f t="shared" si="48"/>
        <v>http://web.uvic.ca/calendar2018-09/CDs/CD/504.html</v>
      </c>
    </row>
    <row r="418" spans="1:10" x14ac:dyDescent="0.25">
      <c r="A418" t="str">
        <f t="shared" si="53"/>
        <v>CD</v>
      </c>
      <c r="B418" t="str">
        <f t="shared" si="52"/>
        <v>506</v>
      </c>
      <c r="C418" s="35" t="s">
        <v>16</v>
      </c>
      <c r="D418" s="20" t="s">
        <v>786</v>
      </c>
      <c r="E418" s="26" t="s">
        <v>1102</v>
      </c>
      <c r="F418" s="33" t="str">
        <f t="shared" si="46"/>
        <v>ENTERPRISE DEVELOPMENT FOR COMMUNITY BENEFIT</v>
      </c>
      <c r="G418" s="9" t="s">
        <v>1</v>
      </c>
      <c r="H418" s="9" t="s">
        <v>3</v>
      </c>
      <c r="I418" s="29" t="s">
        <v>399</v>
      </c>
      <c r="J418" t="str">
        <f t="shared" si="48"/>
        <v>http://web.uvic.ca/calendar2018-09/CDs/CD/506.html</v>
      </c>
    </row>
    <row r="419" spans="1:10" x14ac:dyDescent="0.25">
      <c r="A419" t="str">
        <f t="shared" si="53"/>
        <v>CD</v>
      </c>
      <c r="B419" t="str">
        <f t="shared" si="52"/>
        <v>507</v>
      </c>
      <c r="C419" s="35" t="s">
        <v>16</v>
      </c>
      <c r="D419" s="20" t="s">
        <v>786</v>
      </c>
      <c r="E419" s="26" t="s">
        <v>1103</v>
      </c>
      <c r="F419" s="33" t="str">
        <f t="shared" si="46"/>
        <v>DEVELOPMENT FINANCE</v>
      </c>
      <c r="G419" s="9" t="s">
        <v>1</v>
      </c>
      <c r="H419" s="9" t="s">
        <v>3</v>
      </c>
      <c r="I419" s="29" t="s">
        <v>400</v>
      </c>
      <c r="J419" t="str">
        <f t="shared" si="48"/>
        <v>http://web.uvic.ca/calendar2018-09/CDs/CD/507.html</v>
      </c>
    </row>
    <row r="420" spans="1:10" x14ac:dyDescent="0.25">
      <c r="A420" t="str">
        <f t="shared" si="53"/>
        <v>CD</v>
      </c>
      <c r="B420" t="str">
        <f t="shared" si="52"/>
        <v>509</v>
      </c>
      <c r="C420" s="35" t="s">
        <v>16</v>
      </c>
      <c r="D420" s="20" t="s">
        <v>786</v>
      </c>
      <c r="E420" s="26" t="s">
        <v>1104</v>
      </c>
      <c r="F420" s="33" t="str">
        <f t="shared" si="46"/>
        <v>DEVELOPING CAPACITIES TO LEAD AND MANAGE IN THE NON-PROFIT SECTOR</v>
      </c>
      <c r="G420" s="9" t="s">
        <v>1</v>
      </c>
      <c r="H420" s="9" t="s">
        <v>3</v>
      </c>
      <c r="I420" s="29" t="s">
        <v>401</v>
      </c>
      <c r="J420" t="str">
        <f t="shared" si="48"/>
        <v>http://web.uvic.ca/calendar2018-09/CDs/CD/509.html</v>
      </c>
    </row>
    <row r="421" spans="1:10" x14ac:dyDescent="0.25">
      <c r="A421" t="str">
        <f t="shared" si="53"/>
        <v>CD</v>
      </c>
      <c r="B421" t="str">
        <f t="shared" si="52"/>
        <v>510</v>
      </c>
      <c r="C421" s="35" t="s">
        <v>16</v>
      </c>
      <c r="D421" s="20" t="s">
        <v>786</v>
      </c>
      <c r="E421" s="26" t="s">
        <v>1105</v>
      </c>
      <c r="F421" s="33" t="str">
        <f t="shared" si="46"/>
        <v>LEADERSHIP, MANAGEMENT AND GOVERNANCE WITHIN ORGANIZATIONS</v>
      </c>
      <c r="G421" s="9" t="s">
        <v>1</v>
      </c>
      <c r="H421" s="9" t="s">
        <v>3</v>
      </c>
      <c r="I421" s="29" t="s">
        <v>402</v>
      </c>
      <c r="J421" t="str">
        <f t="shared" si="48"/>
        <v>http://web.uvic.ca/calendar2018-09/CDs/CD/510.html</v>
      </c>
    </row>
    <row r="422" spans="1:10" x14ac:dyDescent="0.25">
      <c r="A422" t="str">
        <f t="shared" si="53"/>
        <v>CD</v>
      </c>
      <c r="B422" t="str">
        <f t="shared" si="52"/>
        <v>514</v>
      </c>
      <c r="C422" s="35" t="s">
        <v>16</v>
      </c>
      <c r="D422" s="20" t="s">
        <v>786</v>
      </c>
      <c r="E422" s="26" t="s">
        <v>1106</v>
      </c>
      <c r="F422" s="33" t="str">
        <f t="shared" si="46"/>
        <v>THE COMPREHENSIVE DEVELOPMENT SYSTEM</v>
      </c>
      <c r="G422" s="9" t="s">
        <v>1</v>
      </c>
      <c r="H422" s="9" t="s">
        <v>3</v>
      </c>
      <c r="I422" s="29" t="s">
        <v>403</v>
      </c>
      <c r="J422" t="str">
        <f t="shared" si="48"/>
        <v>http://web.uvic.ca/calendar2018-09/CDs/CD/514.html</v>
      </c>
    </row>
    <row r="423" spans="1:10" x14ac:dyDescent="0.25">
      <c r="A423" t="str">
        <f t="shared" si="53"/>
        <v>CD</v>
      </c>
      <c r="B423" t="str">
        <f t="shared" si="52"/>
        <v>518</v>
      </c>
      <c r="C423" s="35" t="s">
        <v>16</v>
      </c>
      <c r="D423" s="20" t="s">
        <v>786</v>
      </c>
      <c r="E423" s="28" t="s">
        <v>1099</v>
      </c>
      <c r="F423" s="33" t="str">
        <f t="shared" si="46"/>
        <v>CITIZEN PARTICIPATION AND DEMOCRATIC GOVERNANCE</v>
      </c>
      <c r="G423" s="9" t="s">
        <v>1</v>
      </c>
      <c r="H423" s="9" t="s">
        <v>3</v>
      </c>
      <c r="I423" s="29" t="s">
        <v>319</v>
      </c>
      <c r="J423" t="str">
        <f t="shared" si="48"/>
        <v>http://web.uvic.ca/calendar2018-09/CDs/CD/518.html</v>
      </c>
    </row>
    <row r="424" spans="1:10" x14ac:dyDescent="0.25">
      <c r="A424" t="str">
        <f t="shared" si="53"/>
        <v>CD</v>
      </c>
      <c r="B424" t="str">
        <f t="shared" si="52"/>
        <v>524</v>
      </c>
      <c r="C424" s="35" t="s">
        <v>16</v>
      </c>
      <c r="D424" s="20" t="s">
        <v>786</v>
      </c>
      <c r="E424" s="26" t="s">
        <v>1107</v>
      </c>
      <c r="F424" s="33" t="str">
        <f t="shared" si="46"/>
        <v>LEADERSHIP AND ORGANIZATIONAL DEVELOPMENT FOR COMMUNITIES</v>
      </c>
      <c r="G424" s="9" t="s">
        <v>1</v>
      </c>
      <c r="H424" s="9" t="s">
        <v>3</v>
      </c>
      <c r="I424" s="29" t="s">
        <v>404</v>
      </c>
      <c r="J424" t="str">
        <f t="shared" si="48"/>
        <v>http://web.uvic.ca/calendar2018-09/CDs/CD/524.html</v>
      </c>
    </row>
    <row r="425" spans="1:10" x14ac:dyDescent="0.25">
      <c r="A425" t="str">
        <f t="shared" si="53"/>
        <v>CD</v>
      </c>
      <c r="B425" t="str">
        <f t="shared" si="52"/>
        <v>526</v>
      </c>
      <c r="C425" s="35" t="s">
        <v>16</v>
      </c>
      <c r="D425" s="20" t="s">
        <v>786</v>
      </c>
      <c r="E425" s="28" t="s">
        <v>1100</v>
      </c>
      <c r="F425" s="33" t="str">
        <f t="shared" si="46"/>
        <v>AGENDA FOR SOCIAL CHANGE: MOVING FORWARD</v>
      </c>
      <c r="G425" s="9" t="s">
        <v>4</v>
      </c>
      <c r="H425" s="9" t="s">
        <v>3</v>
      </c>
      <c r="I425" s="29" t="s">
        <v>318</v>
      </c>
      <c r="J425" t="str">
        <f t="shared" si="48"/>
        <v>http://web.uvic.ca/calendar2018-09/CDs/CD/526.html</v>
      </c>
    </row>
    <row r="426" spans="1:10" x14ac:dyDescent="0.25">
      <c r="A426" t="str">
        <f>LEFT(E426,3)</f>
        <v>HSD</v>
      </c>
      <c r="B426" t="str">
        <f t="shared" si="52"/>
        <v>470</v>
      </c>
      <c r="C426" s="35" t="s">
        <v>16</v>
      </c>
      <c r="D426" s="20" t="s">
        <v>16</v>
      </c>
      <c r="E426" s="26" t="s">
        <v>1108</v>
      </c>
      <c r="F426" s="33" t="str">
        <f t="shared" si="46"/>
        <v>INTERDISCIPLINARY PERSPECTIVES ON SUB-SAHARAN AFRICA</v>
      </c>
      <c r="G426" s="9" t="s">
        <v>1</v>
      </c>
      <c r="H426" s="9" t="s">
        <v>0</v>
      </c>
      <c r="I426" s="29" t="s">
        <v>422</v>
      </c>
      <c r="J426" t="str">
        <f t="shared" si="48"/>
        <v>http://web.uvic.ca/calendar2018-09/CDs/HSD/470.html</v>
      </c>
    </row>
    <row r="427" spans="1:10" x14ac:dyDescent="0.25">
      <c r="A427" t="str">
        <f>LEFT(E427,4)</f>
        <v>IGOV</v>
      </c>
      <c r="B427" t="str">
        <f t="shared" si="52"/>
        <v>381</v>
      </c>
      <c r="C427" s="24" t="s">
        <v>16</v>
      </c>
      <c r="D427" s="20" t="s">
        <v>434</v>
      </c>
      <c r="E427" s="26" t="s">
        <v>578</v>
      </c>
      <c r="F427" s="33" t="str">
        <f t="shared" si="46"/>
        <v>INDIGENOUS LEADERSHIP AND GOVERNANCE</v>
      </c>
      <c r="G427" s="9" t="s">
        <v>1</v>
      </c>
      <c r="H427" s="9" t="s">
        <v>0</v>
      </c>
      <c r="I427" s="29" t="s">
        <v>91</v>
      </c>
      <c r="J427" t="str">
        <f t="shared" si="48"/>
        <v>http://web.uvic.ca/calendar2018-09/CDs/IGOV/381.html</v>
      </c>
    </row>
    <row r="428" spans="1:10" x14ac:dyDescent="0.25">
      <c r="A428" t="str">
        <f t="shared" ref="A428:A437" si="54">LEFT(E428,4)</f>
        <v>IGOV</v>
      </c>
      <c r="B428" t="str">
        <f t="shared" si="52"/>
        <v>382</v>
      </c>
      <c r="C428" s="24" t="s">
        <v>16</v>
      </c>
      <c r="D428" s="20" t="s">
        <v>434</v>
      </c>
      <c r="E428" s="26" t="s">
        <v>1109</v>
      </c>
      <c r="F428" s="33" t="str">
        <f t="shared" si="46"/>
        <v>INDIGENOUSE RESURGENCE</v>
      </c>
      <c r="G428" s="9" t="s">
        <v>4</v>
      </c>
      <c r="H428" s="9" t="s">
        <v>0</v>
      </c>
      <c r="I428" s="29" t="s">
        <v>432</v>
      </c>
      <c r="J428" t="str">
        <f t="shared" si="48"/>
        <v>http://web.uvic.ca/calendar2018-09/CDs/IGOV/382.html</v>
      </c>
    </row>
    <row r="429" spans="1:10" x14ac:dyDescent="0.25">
      <c r="A429" t="str">
        <f t="shared" si="54"/>
        <v>IGOV</v>
      </c>
      <c r="B429" t="str">
        <f t="shared" si="52"/>
        <v>383</v>
      </c>
      <c r="C429" s="24" t="s">
        <v>16</v>
      </c>
      <c r="D429" s="20" t="s">
        <v>434</v>
      </c>
      <c r="E429" s="26" t="s">
        <v>1110</v>
      </c>
      <c r="F429" s="33" t="str">
        <f t="shared" si="46"/>
        <v>THE INDIGENOUS-STATE RELATIONSHIP</v>
      </c>
      <c r="G429" s="9" t="s">
        <v>1</v>
      </c>
      <c r="H429" s="9" t="s">
        <v>0</v>
      </c>
      <c r="I429" s="29" t="s">
        <v>433</v>
      </c>
      <c r="J429" t="str">
        <f t="shared" si="48"/>
        <v>http://web.uvic.ca/calendar2018-09/CDs/IGOV/383.html</v>
      </c>
    </row>
    <row r="430" spans="1:10" x14ac:dyDescent="0.25">
      <c r="A430" t="str">
        <f t="shared" si="54"/>
        <v>IGOV</v>
      </c>
      <c r="B430" t="str">
        <f t="shared" si="52"/>
        <v>400</v>
      </c>
      <c r="C430" s="24" t="s">
        <v>16</v>
      </c>
      <c r="D430" s="20" t="s">
        <v>434</v>
      </c>
      <c r="E430" s="26" t="s">
        <v>579</v>
      </c>
      <c r="F430" s="33" t="str">
        <f t="shared" si="46"/>
        <v>INDIGENOUS RESEARCH METHODS</v>
      </c>
      <c r="G430" s="9" t="s">
        <v>1</v>
      </c>
      <c r="H430" s="9" t="s">
        <v>0</v>
      </c>
      <c r="I430" s="29" t="s">
        <v>90</v>
      </c>
      <c r="J430" t="str">
        <f t="shared" si="48"/>
        <v>http://web.uvic.ca/calendar2018-09/CDs/IGOV/400.html</v>
      </c>
    </row>
    <row r="431" spans="1:10" x14ac:dyDescent="0.25">
      <c r="A431" t="str">
        <f t="shared" si="54"/>
        <v>IGOV</v>
      </c>
      <c r="B431" t="str">
        <f t="shared" si="52"/>
        <v>520</v>
      </c>
      <c r="C431" s="24" t="s">
        <v>16</v>
      </c>
      <c r="D431" s="20" t="s">
        <v>434</v>
      </c>
      <c r="E431" s="26" t="s">
        <v>1111</v>
      </c>
      <c r="F431" s="33" t="str">
        <f t="shared" si="46"/>
        <v>INDIGENOUS GOVERNANCE</v>
      </c>
      <c r="G431" s="9" t="s">
        <v>1</v>
      </c>
      <c r="H431" s="9" t="s">
        <v>3</v>
      </c>
      <c r="I431" s="29" t="s">
        <v>434</v>
      </c>
      <c r="J431" t="str">
        <f t="shared" si="48"/>
        <v>http://web.uvic.ca/calendar2018-09/CDs/IGOV/520.html</v>
      </c>
    </row>
    <row r="432" spans="1:10" x14ac:dyDescent="0.25">
      <c r="A432" t="str">
        <f t="shared" si="54"/>
        <v>IGOV</v>
      </c>
      <c r="B432" t="str">
        <f t="shared" si="52"/>
        <v>530</v>
      </c>
      <c r="C432" s="24" t="s">
        <v>16</v>
      </c>
      <c r="D432" s="20" t="s">
        <v>434</v>
      </c>
      <c r="E432" s="26" t="s">
        <v>1112</v>
      </c>
      <c r="F432" s="33" t="str">
        <f t="shared" si="46"/>
        <v>INDIGENOUS RESEARCH METHODS</v>
      </c>
      <c r="G432" s="9" t="s">
        <v>1</v>
      </c>
      <c r="H432" s="9" t="s">
        <v>3</v>
      </c>
      <c r="I432" s="29" t="s">
        <v>90</v>
      </c>
      <c r="J432" t="str">
        <f t="shared" si="48"/>
        <v>http://web.uvic.ca/calendar2018-09/CDs/IGOV/530.html</v>
      </c>
    </row>
    <row r="433" spans="1:10" x14ac:dyDescent="0.25">
      <c r="A433" t="str">
        <f t="shared" si="54"/>
        <v>IGOV</v>
      </c>
      <c r="B433" t="str">
        <f t="shared" si="52"/>
        <v>540</v>
      </c>
      <c r="C433" s="24" t="s">
        <v>16</v>
      </c>
      <c r="D433" s="20" t="s">
        <v>434</v>
      </c>
      <c r="E433" s="26" t="s">
        <v>1113</v>
      </c>
      <c r="F433" s="33" t="str">
        <f t="shared" si="46"/>
        <v>INDIGENOUS RESURGENCE</v>
      </c>
      <c r="G433" s="9" t="s">
        <v>1</v>
      </c>
      <c r="H433" s="9" t="s">
        <v>3</v>
      </c>
      <c r="I433" s="29" t="s">
        <v>435</v>
      </c>
      <c r="J433" t="str">
        <f t="shared" si="48"/>
        <v>http://web.uvic.ca/calendar2018-09/CDs/IGOV/540.html</v>
      </c>
    </row>
    <row r="434" spans="1:10" x14ac:dyDescent="0.25">
      <c r="A434" t="str">
        <f t="shared" si="54"/>
        <v>IGOV</v>
      </c>
      <c r="B434" t="str">
        <f t="shared" si="52"/>
        <v>550</v>
      </c>
      <c r="C434" s="24" t="s">
        <v>16</v>
      </c>
      <c r="D434" s="20" t="s">
        <v>434</v>
      </c>
      <c r="E434" s="26" t="s">
        <v>1114</v>
      </c>
      <c r="F434" s="33" t="str">
        <f t="shared" si="46"/>
        <v>INDIGENOUS PEOPLES AND SELF DETERMINATION</v>
      </c>
      <c r="G434" s="9" t="s">
        <v>1</v>
      </c>
      <c r="H434" s="9" t="s">
        <v>3</v>
      </c>
      <c r="I434" s="29" t="s">
        <v>436</v>
      </c>
      <c r="J434" t="str">
        <f t="shared" si="48"/>
        <v>http://web.uvic.ca/calendar2018-09/CDs/IGOV/550.html</v>
      </c>
    </row>
    <row r="435" spans="1:10" x14ac:dyDescent="0.25">
      <c r="A435" t="str">
        <f t="shared" si="54"/>
        <v>IGOV</v>
      </c>
      <c r="B435" t="str">
        <f t="shared" si="52"/>
        <v>560</v>
      </c>
      <c r="C435" s="24" t="s">
        <v>16</v>
      </c>
      <c r="D435" s="20" t="s">
        <v>434</v>
      </c>
      <c r="E435" s="26" t="s">
        <v>1115</v>
      </c>
      <c r="F435" s="33" t="str">
        <f t="shared" si="46"/>
        <v>INDIGENOUS PEOPLES AND GLOBALIZATION</v>
      </c>
      <c r="G435" s="9" t="s">
        <v>1</v>
      </c>
      <c r="H435" s="9" t="s">
        <v>3</v>
      </c>
      <c r="I435" s="29" t="s">
        <v>437</v>
      </c>
      <c r="J435" t="str">
        <f t="shared" si="48"/>
        <v>http://web.uvic.ca/calendar2018-09/CDs/IGOV/560.html</v>
      </c>
    </row>
    <row r="436" spans="1:10" x14ac:dyDescent="0.25">
      <c r="A436" t="str">
        <f t="shared" si="54"/>
        <v>IGOV</v>
      </c>
      <c r="B436" t="str">
        <f t="shared" si="52"/>
        <v>570</v>
      </c>
      <c r="C436" s="35" t="s">
        <v>16</v>
      </c>
      <c r="D436" s="20" t="s">
        <v>434</v>
      </c>
      <c r="E436" s="26" t="s">
        <v>1116</v>
      </c>
      <c r="F436" s="33" t="str">
        <f t="shared" si="46"/>
        <v>INDIGENOUS WOMEN AND RESISTANCE</v>
      </c>
      <c r="G436" s="9" t="s">
        <v>1</v>
      </c>
      <c r="H436" s="9" t="s">
        <v>3</v>
      </c>
      <c r="I436" s="29" t="s">
        <v>438</v>
      </c>
      <c r="J436" t="str">
        <f t="shared" si="48"/>
        <v>http://web.uvic.ca/calendar2018-09/CDs/IGOV/570.html</v>
      </c>
    </row>
    <row r="437" spans="1:10" x14ac:dyDescent="0.25">
      <c r="A437" t="str">
        <f t="shared" si="54"/>
        <v>IGOV</v>
      </c>
      <c r="B437" t="str">
        <f t="shared" si="52"/>
        <v>598</v>
      </c>
      <c r="C437" s="35" t="s">
        <v>16</v>
      </c>
      <c r="D437" s="20" t="s">
        <v>434</v>
      </c>
      <c r="E437" s="26" t="s">
        <v>1117</v>
      </c>
      <c r="F437" s="33" t="str">
        <f t="shared" si="46"/>
        <v>COMMUNITY GOVERNANCE PROJECT</v>
      </c>
      <c r="G437" s="9" t="s">
        <v>1</v>
      </c>
      <c r="H437" s="9" t="s">
        <v>3</v>
      </c>
      <c r="I437" s="29" t="s">
        <v>439</v>
      </c>
      <c r="J437" t="str">
        <f t="shared" si="48"/>
        <v>http://web.uvic.ca/calendar2018-09/CDs/IGOV/598.html</v>
      </c>
    </row>
    <row r="438" spans="1:10" x14ac:dyDescent="0.25">
      <c r="A438" t="str">
        <f>LEFT(E438,2)</f>
        <v>RS</v>
      </c>
      <c r="B438" t="str">
        <f t="shared" si="52"/>
        <v>307</v>
      </c>
      <c r="C438" s="34" t="s">
        <v>37</v>
      </c>
      <c r="D438" s="23" t="s">
        <v>737</v>
      </c>
      <c r="E438" s="26" t="s">
        <v>713</v>
      </c>
      <c r="F438" s="33" t="str">
        <f t="shared" si="46"/>
        <v>RELIGION &amp; THE ENVIRONMENT</v>
      </c>
      <c r="G438" s="9" t="s">
        <v>4</v>
      </c>
      <c r="H438" s="9" t="s">
        <v>0</v>
      </c>
      <c r="I438" s="17" t="s">
        <v>773</v>
      </c>
      <c r="J438" t="str">
        <f t="shared" si="48"/>
        <v>http://web.uvic.ca/calendar2018-09/CDs/RS/307.html</v>
      </c>
    </row>
    <row r="439" spans="1:10" x14ac:dyDescent="0.25">
      <c r="A439" t="str">
        <f t="shared" ref="A439:A442" si="55">LEFT(E439,2)</f>
        <v>RS</v>
      </c>
      <c r="B439" t="str">
        <f t="shared" si="52"/>
        <v>493</v>
      </c>
      <c r="C439" s="34" t="s">
        <v>37</v>
      </c>
      <c r="D439" s="23" t="s">
        <v>737</v>
      </c>
      <c r="E439" s="26" t="s">
        <v>612</v>
      </c>
      <c r="F439" s="33" t="str">
        <f t="shared" si="46"/>
        <v>SEMINAR IN BUDDHISM IN ENGLISH</v>
      </c>
      <c r="G439" s="9" t="s">
        <v>1</v>
      </c>
      <c r="H439" s="9" t="s">
        <v>0</v>
      </c>
      <c r="I439" s="17" t="s">
        <v>676</v>
      </c>
      <c r="J439" t="str">
        <f t="shared" si="48"/>
        <v>http://web.uvic.ca/calendar2018-09/CDs/RS/493.html</v>
      </c>
    </row>
    <row r="440" spans="1:10" x14ac:dyDescent="0.25">
      <c r="A440" t="str">
        <f t="shared" si="55"/>
        <v>IS</v>
      </c>
      <c r="B440" t="str">
        <f t="shared" si="52"/>
        <v>201</v>
      </c>
      <c r="C440" s="34" t="s">
        <v>729</v>
      </c>
      <c r="D440" s="23" t="s">
        <v>729</v>
      </c>
      <c r="E440" s="26" t="s">
        <v>540</v>
      </c>
      <c r="F440" s="33" t="str">
        <f t="shared" si="46"/>
        <v>INTRODUCTION TO INDIGENOUS STUDIES</v>
      </c>
      <c r="G440" s="9" t="s">
        <v>1</v>
      </c>
      <c r="H440" s="9" t="s">
        <v>0</v>
      </c>
      <c r="I440" s="17" t="s">
        <v>451</v>
      </c>
      <c r="J440" t="str">
        <f t="shared" si="48"/>
        <v>http://web.uvic.ca/calendar2018-09/CDs/IS/201.html</v>
      </c>
    </row>
    <row r="441" spans="1:10" ht="15" customHeight="1" x14ac:dyDescent="0.25">
      <c r="A441" t="str">
        <f t="shared" si="55"/>
        <v>IS</v>
      </c>
      <c r="B441" t="str">
        <f t="shared" si="52"/>
        <v>301</v>
      </c>
      <c r="C441" s="34" t="s">
        <v>729</v>
      </c>
      <c r="D441" s="23" t="s">
        <v>729</v>
      </c>
      <c r="E441" s="26" t="s">
        <v>541</v>
      </c>
      <c r="F441" s="33" t="str">
        <f t="shared" si="46"/>
        <v>CRITICAL INDIGENOUS THEORY</v>
      </c>
      <c r="G441" s="9" t="s">
        <v>1</v>
      </c>
      <c r="H441" s="9" t="s">
        <v>0</v>
      </c>
      <c r="I441" s="17" t="s">
        <v>629</v>
      </c>
      <c r="J441" t="str">
        <f t="shared" si="48"/>
        <v>http://web.uvic.ca/calendar2018-09/CDs/IS/301.html</v>
      </c>
    </row>
    <row r="442" spans="1:10" ht="15" customHeight="1" x14ac:dyDescent="0.25">
      <c r="A442" t="str">
        <f t="shared" si="55"/>
        <v>CS</v>
      </c>
      <c r="B442" t="str">
        <f t="shared" si="52"/>
        <v>201</v>
      </c>
      <c r="C442" s="35" t="s">
        <v>2</v>
      </c>
      <c r="D442" s="20" t="s">
        <v>787</v>
      </c>
      <c r="E442" s="26" t="s">
        <v>1118</v>
      </c>
      <c r="F442" s="33" t="str">
        <f t="shared" si="46"/>
        <v>ISSUES AND IDEAS IN CANADIAN ENVIRONMENTALISM</v>
      </c>
      <c r="G442" s="9" t="s">
        <v>4</v>
      </c>
      <c r="H442" s="9" t="s">
        <v>0</v>
      </c>
      <c r="I442" s="29" t="s">
        <v>286</v>
      </c>
      <c r="J442" t="str">
        <f t="shared" si="48"/>
        <v>http://web.uvic.ca/calendar2018-09/CDs/CS/201.html</v>
      </c>
    </row>
    <row r="443" spans="1:10" ht="15" customHeight="1" x14ac:dyDescent="0.25">
      <c r="A443" t="str">
        <f>LEFT(E443,3)</f>
        <v>EUS</v>
      </c>
      <c r="B443" t="str">
        <f t="shared" si="52"/>
        <v>300</v>
      </c>
      <c r="C443" s="35" t="s">
        <v>2</v>
      </c>
      <c r="D443" s="20" t="s">
        <v>788</v>
      </c>
      <c r="E443" s="26" t="s">
        <v>1119</v>
      </c>
      <c r="F443" s="33" t="str">
        <f t="shared" si="46"/>
        <v>EUROPEAN INTEGRATION: SOCIO-ECONOMIC AND POLITICAL DEVELOPMENTS</v>
      </c>
      <c r="G443" s="9" t="s">
        <v>1</v>
      </c>
      <c r="H443" s="9" t="s">
        <v>0</v>
      </c>
      <c r="I443" s="29" t="s">
        <v>161</v>
      </c>
      <c r="J443" t="str">
        <f t="shared" si="48"/>
        <v>http://web.uvic.ca/calendar2018-09/CDs/EUS/300.html</v>
      </c>
    </row>
    <row r="444" spans="1:10" ht="15" customHeight="1" x14ac:dyDescent="0.25">
      <c r="A444" t="str">
        <f>LEFT(E444,4)</f>
        <v>HDCC</v>
      </c>
      <c r="B444" t="str">
        <f t="shared" si="52"/>
        <v>200</v>
      </c>
      <c r="C444" s="35" t="s">
        <v>2</v>
      </c>
      <c r="D444" s="20" t="s">
        <v>789</v>
      </c>
      <c r="E444" s="28" t="s">
        <v>1120</v>
      </c>
      <c r="F444" s="33" t="str">
        <f t="shared" si="46"/>
        <v>INTRODUCTION TO HUMAN DIMENSIONS OF CLIMATE CHANGE</v>
      </c>
      <c r="G444" s="9" t="s">
        <v>4</v>
      </c>
      <c r="H444" s="9" t="s">
        <v>0</v>
      </c>
      <c r="I444" s="29" t="s">
        <v>109</v>
      </c>
      <c r="J444" t="str">
        <f t="shared" si="48"/>
        <v>http://web.uvic.ca/calendar2018-09/CDs/HDCC/200.html</v>
      </c>
    </row>
    <row r="445" spans="1:10" x14ac:dyDescent="0.25">
      <c r="A445" t="str">
        <f t="shared" ref="A445:A448" si="56">LEFT(E445,4)</f>
        <v>HDCC</v>
      </c>
      <c r="B445" t="str">
        <f t="shared" si="52"/>
        <v>300</v>
      </c>
      <c r="C445" s="35" t="s">
        <v>2</v>
      </c>
      <c r="D445" s="20" t="s">
        <v>789</v>
      </c>
      <c r="E445" s="28" t="s">
        <v>708</v>
      </c>
      <c r="F445" s="33" t="str">
        <f t="shared" si="46"/>
        <v xml:space="preserve">CLIMATE CHANGE FOR SOCIAL TRANSFORMATION </v>
      </c>
      <c r="G445" s="9" t="s">
        <v>4</v>
      </c>
      <c r="H445" s="9" t="s">
        <v>0</v>
      </c>
      <c r="I445" s="29" t="s">
        <v>423</v>
      </c>
      <c r="J445" t="str">
        <f t="shared" si="48"/>
        <v>http://web.uvic.ca/calendar2018-09/CDs/HDCC/300.html</v>
      </c>
    </row>
    <row r="446" spans="1:10" x14ac:dyDescent="0.25">
      <c r="A446" t="str">
        <f t="shared" si="56"/>
        <v>HDCC</v>
      </c>
      <c r="B446" t="str">
        <f t="shared" si="52"/>
        <v>390</v>
      </c>
      <c r="C446" s="35" t="s">
        <v>2</v>
      </c>
      <c r="D446" s="20" t="s">
        <v>789</v>
      </c>
      <c r="E446" s="28" t="s">
        <v>709</v>
      </c>
      <c r="F446" s="33" t="str">
        <f t="shared" si="46"/>
        <v>SPECIAL TOPICS IN THE HUMAN DIMENSIONS OF CLIMATE CHANGE</v>
      </c>
      <c r="G446" s="9" t="s">
        <v>4</v>
      </c>
      <c r="H446" s="9" t="s">
        <v>0</v>
      </c>
      <c r="I446" s="29" t="s">
        <v>424</v>
      </c>
      <c r="J446" t="str">
        <f t="shared" si="48"/>
        <v>http://web.uvic.ca/calendar2018-09/CDs/HDCC/390.html</v>
      </c>
    </row>
    <row r="447" spans="1:10" x14ac:dyDescent="0.25">
      <c r="A447" t="str">
        <f t="shared" si="56"/>
        <v>HDCC</v>
      </c>
      <c r="B447" t="str">
        <f t="shared" si="52"/>
        <v>400</v>
      </c>
      <c r="C447" s="35" t="s">
        <v>2</v>
      </c>
      <c r="D447" s="20" t="s">
        <v>789</v>
      </c>
      <c r="E447" s="28" t="s">
        <v>1121</v>
      </c>
      <c r="F447" s="33" t="str">
        <f t="shared" si="46"/>
        <v>SEMINAR ON HUMAN DIMENSIONS OF CLIMATE CHANGE</v>
      </c>
      <c r="G447" s="9" t="s">
        <v>4</v>
      </c>
      <c r="H447" s="9" t="s">
        <v>0</v>
      </c>
      <c r="I447" s="29" t="s">
        <v>108</v>
      </c>
      <c r="J447" t="str">
        <f t="shared" si="48"/>
        <v>http://web.uvic.ca/calendar2018-09/CDs/HDCC/400.html</v>
      </c>
    </row>
    <row r="448" spans="1:10" x14ac:dyDescent="0.25">
      <c r="A448" t="str">
        <f t="shared" si="56"/>
        <v>HDCC</v>
      </c>
      <c r="B448" t="str">
        <f t="shared" si="52"/>
        <v>490</v>
      </c>
      <c r="C448" s="35" t="s">
        <v>2</v>
      </c>
      <c r="D448" s="23" t="s">
        <v>738</v>
      </c>
      <c r="E448" s="26" t="s">
        <v>719</v>
      </c>
      <c r="F448" s="33" t="str">
        <f t="shared" si="46"/>
        <v>EXPERIENTIAL LEARNING</v>
      </c>
      <c r="G448" s="9" t="s">
        <v>4</v>
      </c>
      <c r="H448" s="9" t="s">
        <v>0</v>
      </c>
      <c r="I448" s="17" t="s">
        <v>767</v>
      </c>
      <c r="J448" t="str">
        <f t="shared" si="48"/>
        <v>http://web.uvic.ca/calendar2018-09/CDs/HDCC/490.html</v>
      </c>
    </row>
    <row r="449" spans="1:10" x14ac:dyDescent="0.25">
      <c r="A449" t="str">
        <f>LEFT(E449,2)</f>
        <v>HS</v>
      </c>
      <c r="B449" t="str">
        <f t="shared" si="52"/>
        <v>200</v>
      </c>
      <c r="C449" s="24" t="s">
        <v>2</v>
      </c>
      <c r="D449" s="20" t="s">
        <v>107</v>
      </c>
      <c r="E449" s="26" t="s">
        <v>1122</v>
      </c>
      <c r="F449" s="33" t="str">
        <f t="shared" si="46"/>
        <v>HEALTH AND SOCIETY</v>
      </c>
      <c r="G449" s="9" t="s">
        <v>4</v>
      </c>
      <c r="H449" s="9" t="s">
        <v>0</v>
      </c>
      <c r="I449" s="29" t="s">
        <v>107</v>
      </c>
      <c r="J449" t="str">
        <f t="shared" si="48"/>
        <v>http://web.uvic.ca/calendar2018-09/CDs/HS/200.html</v>
      </c>
    </row>
    <row r="450" spans="1:10" x14ac:dyDescent="0.25">
      <c r="A450" t="str">
        <f t="shared" ref="A450:A451" si="57">LEFT(E450,2)</f>
        <v>HS</v>
      </c>
      <c r="B450" t="str">
        <f t="shared" si="51"/>
        <v>400A</v>
      </c>
      <c r="C450" s="35" t="s">
        <v>2</v>
      </c>
      <c r="D450" s="20" t="s">
        <v>107</v>
      </c>
      <c r="E450" s="26" t="s">
        <v>1123</v>
      </c>
      <c r="F450" s="33" t="str">
        <f t="shared" si="46"/>
        <v>DIRECTED EXPERIENTIAL LEARNING IN HEALTH AND SOCIETY: RESEARCH</v>
      </c>
      <c r="G450" s="9" t="s">
        <v>4</v>
      </c>
      <c r="H450" s="9" t="s">
        <v>0</v>
      </c>
      <c r="I450" s="29" t="s">
        <v>106</v>
      </c>
      <c r="J450" t="str">
        <f t="shared" si="48"/>
        <v>http://web.uvic.ca/calendar2018-09/CDs/HS/400A.html</v>
      </c>
    </row>
    <row r="451" spans="1:10" x14ac:dyDescent="0.25">
      <c r="A451" t="str">
        <f t="shared" si="57"/>
        <v>HS</v>
      </c>
      <c r="B451" t="str">
        <f t="shared" si="51"/>
        <v>400B</v>
      </c>
      <c r="C451" s="24" t="s">
        <v>2</v>
      </c>
      <c r="D451" s="20" t="s">
        <v>107</v>
      </c>
      <c r="E451" s="26" t="s">
        <v>1124</v>
      </c>
      <c r="F451" s="33" t="str">
        <f t="shared" si="46"/>
        <v>DIRECTED EXPERIENTIAL LEARNING IN HEALTH AND SOCIETY: COMMUNITY SERVICE</v>
      </c>
      <c r="G451" s="9" t="s">
        <v>4</v>
      </c>
      <c r="H451" s="9" t="s">
        <v>0</v>
      </c>
      <c r="I451" s="31" t="s">
        <v>105</v>
      </c>
      <c r="J451" t="str">
        <f t="shared" si="48"/>
        <v>http://web.uvic.ca/calendar2018-09/CDs/HS/400B.html</v>
      </c>
    </row>
    <row r="452" spans="1:10" x14ac:dyDescent="0.25">
      <c r="A452" t="str">
        <f>LEFT(E452,3)</f>
        <v>IET</v>
      </c>
      <c r="B452" t="str">
        <f>RIGHT(E452,3)</f>
        <v>430</v>
      </c>
      <c r="C452" s="24" t="s">
        <v>2</v>
      </c>
      <c r="D452" s="20" t="s">
        <v>791</v>
      </c>
      <c r="E452" s="26" t="s">
        <v>1127</v>
      </c>
      <c r="F452" s="33" t="str">
        <f t="shared" si="46"/>
        <v>FACILITATING INTERCULTURAL RELATIONSHIPS</v>
      </c>
      <c r="G452" s="9" t="s">
        <v>1</v>
      </c>
      <c r="H452" s="9" t="s">
        <v>0</v>
      </c>
      <c r="I452" s="31" t="s">
        <v>431</v>
      </c>
      <c r="J452" t="str">
        <f t="shared" si="48"/>
        <v>http://web.uvic.ca/calendar2018-09/CDs/IET/430.html</v>
      </c>
    </row>
    <row r="453" spans="1:10" x14ac:dyDescent="0.25">
      <c r="A453" t="str">
        <f>LEFT(E453,2)</f>
        <v>IN</v>
      </c>
      <c r="B453" t="str">
        <f>RIGHT(E453,3)</f>
        <v>601</v>
      </c>
      <c r="C453" s="24" t="s">
        <v>2</v>
      </c>
      <c r="D453" s="23" t="s">
        <v>732</v>
      </c>
      <c r="E453" s="26" t="s">
        <v>580</v>
      </c>
      <c r="F453" s="33" t="str">
        <f t="shared" si="46"/>
        <v>FOUNDATIONS OF INDIGENOUS NATIONHOOD</v>
      </c>
      <c r="G453" s="9" t="s">
        <v>1</v>
      </c>
      <c r="H453" s="9" t="s">
        <v>0</v>
      </c>
      <c r="I453" s="19" t="s">
        <v>657</v>
      </c>
      <c r="J453" t="str">
        <f t="shared" si="48"/>
        <v>http://web.uvic.ca/calendar2018-09/CDs/IN/601.html</v>
      </c>
    </row>
    <row r="454" spans="1:10" x14ac:dyDescent="0.25">
      <c r="A454" t="str">
        <f t="shared" ref="A454" si="58">LEFT(E454,2)</f>
        <v>IS</v>
      </c>
      <c r="B454" t="str">
        <f t="shared" si="51"/>
        <v>200B</v>
      </c>
      <c r="C454" s="24" t="s">
        <v>2</v>
      </c>
      <c r="D454" s="20" t="s">
        <v>729</v>
      </c>
      <c r="E454" s="26" t="s">
        <v>1128</v>
      </c>
      <c r="F454" s="33" t="str">
        <f t="shared" si="46"/>
        <v>INTRODUCTION TO INDIGENOUS STUDIES</v>
      </c>
      <c r="G454" s="9" t="s">
        <v>1</v>
      </c>
      <c r="H454" s="9" t="s">
        <v>0</v>
      </c>
      <c r="I454" s="31" t="s">
        <v>451</v>
      </c>
      <c r="J454" t="str">
        <f t="shared" si="48"/>
        <v>http://web.uvic.ca/calendar2018-09/CDs/IS/200B.html</v>
      </c>
    </row>
    <row r="455" spans="1:10" x14ac:dyDescent="0.25">
      <c r="A455" t="str">
        <f>LEFT(E455,3)</f>
        <v>SJS</v>
      </c>
      <c r="B455" t="str">
        <f>RIGHT(E455,3)</f>
        <v>100</v>
      </c>
      <c r="C455" s="24" t="s">
        <v>2</v>
      </c>
      <c r="D455" s="20" t="s">
        <v>790</v>
      </c>
      <c r="E455" s="26" t="s">
        <v>1125</v>
      </c>
      <c r="F455" s="33" t="str">
        <f t="shared" si="46"/>
        <v>INTRODUCTION TO THEORIES IN SOCIAL JUSTICE</v>
      </c>
      <c r="G455" s="9" t="s">
        <v>1</v>
      </c>
      <c r="H455" s="9" t="s">
        <v>0</v>
      </c>
      <c r="I455" s="31" t="s">
        <v>36</v>
      </c>
      <c r="J455" t="str">
        <f t="shared" si="48"/>
        <v>http://web.uvic.ca/calendar2018-09/CDs/SJS/100.html</v>
      </c>
    </row>
    <row r="456" spans="1:10" x14ac:dyDescent="0.25">
      <c r="A456" t="str">
        <f t="shared" ref="A456:A458" si="59">LEFT(E456,3)</f>
        <v>SJS</v>
      </c>
      <c r="B456" t="str">
        <f>RIGHT(E456,3)</f>
        <v>200</v>
      </c>
      <c r="C456" s="24" t="s">
        <v>2</v>
      </c>
      <c r="D456" s="20" t="s">
        <v>790</v>
      </c>
      <c r="E456" s="26" t="s">
        <v>1126</v>
      </c>
      <c r="F456" s="33" t="str">
        <f t="shared" si="46"/>
        <v>INTRODUCTION TO THE PRACTICE OF SOCIAL JUSTICE</v>
      </c>
      <c r="G456" s="9" t="s">
        <v>1</v>
      </c>
      <c r="H456" s="9" t="s">
        <v>0</v>
      </c>
      <c r="I456" s="31" t="s">
        <v>35</v>
      </c>
      <c r="J456" t="str">
        <f t="shared" si="48"/>
        <v>http://web.uvic.ca/calendar2018-09/CDs/SJS/200.html</v>
      </c>
    </row>
    <row r="457" spans="1:10" x14ac:dyDescent="0.25">
      <c r="A457" t="str">
        <f t="shared" si="59"/>
        <v>SJS</v>
      </c>
      <c r="B457" t="str">
        <f t="shared" si="51"/>
        <v>400A</v>
      </c>
      <c r="C457" s="24" t="s">
        <v>2</v>
      </c>
      <c r="D457" s="20" t="s">
        <v>790</v>
      </c>
      <c r="E457" s="26" t="s">
        <v>1129</v>
      </c>
      <c r="F457" s="33" t="str">
        <f t="shared" si="46"/>
        <v>SEMINAR IN SOCIAL JUSTICE STUDIES</v>
      </c>
      <c r="G457" s="9" t="s">
        <v>4</v>
      </c>
      <c r="H457" s="9" t="s">
        <v>0</v>
      </c>
      <c r="I457" s="31" t="s">
        <v>502</v>
      </c>
      <c r="J457" t="str">
        <f t="shared" si="48"/>
        <v>http://web.uvic.ca/calendar2018-09/CDs/SJS/400A.html</v>
      </c>
    </row>
    <row r="458" spans="1:10" x14ac:dyDescent="0.25">
      <c r="A458" t="str">
        <f t="shared" si="59"/>
        <v>SJS</v>
      </c>
      <c r="B458" t="str">
        <f t="shared" si="51"/>
        <v>400B</v>
      </c>
      <c r="C458" s="24" t="s">
        <v>2</v>
      </c>
      <c r="D458" s="20" t="s">
        <v>790</v>
      </c>
      <c r="E458" s="26" t="s">
        <v>1130</v>
      </c>
      <c r="F458" s="33" t="str">
        <f t="shared" si="46"/>
        <v xml:space="preserve">PRACTISING SOCIAL JUSTICE IN THE FIELD </v>
      </c>
      <c r="G458" s="9" t="s">
        <v>4</v>
      </c>
      <c r="H458" s="9" t="s">
        <v>0</v>
      </c>
      <c r="I458" s="31" t="s">
        <v>503</v>
      </c>
      <c r="J458" t="str">
        <f t="shared" si="48"/>
        <v>http://web.uvic.ca/calendar2018-09/CDs/SJS/400B.html</v>
      </c>
    </row>
    <row r="459" spans="1:10" x14ac:dyDescent="0.25">
      <c r="A459" t="str">
        <f>LEFT(E459,2)</f>
        <v>TS</v>
      </c>
      <c r="B459" t="str">
        <f>RIGHT(E459,3)</f>
        <v>200</v>
      </c>
      <c r="C459" s="24" t="s">
        <v>2</v>
      </c>
      <c r="D459" s="20" t="s">
        <v>252</v>
      </c>
      <c r="E459" s="26" t="s">
        <v>1131</v>
      </c>
      <c r="F459" s="33" t="str">
        <f t="shared" ref="F459:F522" si="60">HYPERLINK(J459,I459)</f>
        <v>INTRODUCTION TO THE HUMAN USES OF TECHNOLOGY</v>
      </c>
      <c r="G459" s="9" t="s">
        <v>1</v>
      </c>
      <c r="H459" s="9" t="s">
        <v>0</v>
      </c>
      <c r="I459" s="31" t="s">
        <v>509</v>
      </c>
      <c r="J459" t="str">
        <f t="shared" si="48"/>
        <v>http://web.uvic.ca/calendar2018-09/CDs/TS/200.html</v>
      </c>
    </row>
    <row r="460" spans="1:10" x14ac:dyDescent="0.25">
      <c r="A460" t="str">
        <f>LEFT(E460,3)</f>
        <v>LAS</v>
      </c>
      <c r="B460" t="str">
        <f t="shared" ref="B460:B461" si="61">RIGHT(E460,3)</f>
        <v>100</v>
      </c>
      <c r="C460" s="22" t="s">
        <v>733</v>
      </c>
      <c r="D460" s="23" t="s">
        <v>733</v>
      </c>
      <c r="E460" s="26" t="s">
        <v>581</v>
      </c>
      <c r="F460" s="33" t="str">
        <f t="shared" si="60"/>
        <v>INTRODUCTION TO LATIN AMERICAN STUDIES</v>
      </c>
      <c r="G460" s="9" t="s">
        <v>1</v>
      </c>
      <c r="H460" s="9" t="s">
        <v>0</v>
      </c>
      <c r="I460" s="19" t="s">
        <v>658</v>
      </c>
      <c r="J460" t="str">
        <f t="shared" ref="J460:J523" si="62">"http://web.uvic.ca/calendar2018-09/CDs/"&amp;A460&amp;"/"&amp;B460&amp;".html"</f>
        <v>http://web.uvic.ca/calendar2018-09/CDs/LAS/100.html</v>
      </c>
    </row>
    <row r="461" spans="1:10" x14ac:dyDescent="0.25">
      <c r="A461" t="str">
        <f t="shared" ref="A461:A485" si="63">LEFT(E461,3)</f>
        <v>LAW</v>
      </c>
      <c r="B461" t="str">
        <f t="shared" si="61"/>
        <v>392</v>
      </c>
      <c r="C461" s="24" t="s">
        <v>14</v>
      </c>
      <c r="D461" s="20" t="s">
        <v>14</v>
      </c>
      <c r="E461" s="26" t="s">
        <v>1132</v>
      </c>
      <c r="F461" s="33" t="str">
        <f t="shared" si="60"/>
        <v>WATER LAW</v>
      </c>
      <c r="G461" s="9" t="s">
        <v>4</v>
      </c>
      <c r="H461" s="9" t="s">
        <v>0</v>
      </c>
      <c r="I461" s="31" t="s">
        <v>88</v>
      </c>
      <c r="J461" t="str">
        <f t="shared" si="62"/>
        <v>http://web.uvic.ca/calendar2018-09/CDs/LAW/392.html</v>
      </c>
    </row>
    <row r="462" spans="1:10" x14ac:dyDescent="0.25">
      <c r="A462" t="str">
        <f t="shared" si="63"/>
        <v>LAW</v>
      </c>
      <c r="B462" t="str">
        <f t="shared" ref="B462:B479" si="64">RIGHT(E462,4)</f>
        <v>100I</v>
      </c>
      <c r="C462" s="22" t="s">
        <v>14</v>
      </c>
      <c r="D462" s="23" t="s">
        <v>14</v>
      </c>
      <c r="E462" s="26" t="s">
        <v>582</v>
      </c>
      <c r="F462" s="33" t="str">
        <f t="shared" si="60"/>
        <v>TRANSSYSTEMIC CONSTITUTIONAL LAW</v>
      </c>
      <c r="G462" s="9" t="s">
        <v>1</v>
      </c>
      <c r="H462" s="9" t="s">
        <v>0</v>
      </c>
      <c r="I462" s="19" t="s">
        <v>659</v>
      </c>
      <c r="J462" t="str">
        <f t="shared" si="62"/>
        <v>http://web.uvic.ca/calendar2018-09/CDs/LAW/100I.html</v>
      </c>
    </row>
    <row r="463" spans="1:10" x14ac:dyDescent="0.25">
      <c r="A463" t="str">
        <f t="shared" si="63"/>
        <v>LAW</v>
      </c>
      <c r="B463" t="str">
        <f>RIGHT(E463,3)</f>
        <v>107</v>
      </c>
      <c r="C463" s="22" t="s">
        <v>14</v>
      </c>
      <c r="D463" s="23" t="s">
        <v>14</v>
      </c>
      <c r="E463" s="26" t="s">
        <v>583</v>
      </c>
      <c r="F463" s="33" t="str">
        <f t="shared" si="60"/>
        <v>PROPERTY</v>
      </c>
      <c r="G463" s="9" t="s">
        <v>1</v>
      </c>
      <c r="H463" s="9" t="s">
        <v>0</v>
      </c>
      <c r="I463" s="19" t="s">
        <v>660</v>
      </c>
      <c r="J463" t="str">
        <f t="shared" si="62"/>
        <v>http://web.uvic.ca/calendar2018-09/CDs/LAW/107.html</v>
      </c>
    </row>
    <row r="464" spans="1:10" x14ac:dyDescent="0.25">
      <c r="A464" t="str">
        <f t="shared" si="63"/>
        <v>LAW</v>
      </c>
      <c r="B464" t="str">
        <f t="shared" si="64"/>
        <v>107I</v>
      </c>
      <c r="C464" s="22" t="s">
        <v>14</v>
      </c>
      <c r="D464" s="23" t="s">
        <v>14</v>
      </c>
      <c r="E464" s="26" t="s">
        <v>589</v>
      </c>
      <c r="F464" s="33" t="str">
        <f t="shared" si="60"/>
        <v>TRANSSYSTEMIC PROPERTY</v>
      </c>
      <c r="G464" s="9" t="s">
        <v>1</v>
      </c>
      <c r="H464" s="9" t="s">
        <v>0</v>
      </c>
      <c r="I464" s="19" t="s">
        <v>661</v>
      </c>
      <c r="J464" t="str">
        <f t="shared" si="62"/>
        <v>http://web.uvic.ca/calendar2018-09/CDs/LAW/107I.html</v>
      </c>
    </row>
    <row r="465" spans="1:10" x14ac:dyDescent="0.25">
      <c r="A465" t="str">
        <f t="shared" si="63"/>
        <v>LAW</v>
      </c>
      <c r="B465" t="str">
        <f t="shared" si="64"/>
        <v xml:space="preserve"> 325</v>
      </c>
      <c r="C465" s="24" t="s">
        <v>14</v>
      </c>
      <c r="D465" s="20" t="s">
        <v>14</v>
      </c>
      <c r="E465" s="26" t="s">
        <v>1142</v>
      </c>
      <c r="F465" s="33" t="str">
        <f t="shared" si="60"/>
        <v>ACCESS TO JUSTICE</v>
      </c>
      <c r="G465" s="9" t="s">
        <v>1</v>
      </c>
      <c r="H465" s="9" t="s">
        <v>0</v>
      </c>
      <c r="I465" s="31" t="s">
        <v>453</v>
      </c>
      <c r="J465" t="str">
        <f t="shared" si="62"/>
        <v>http://web.uvic.ca/calendar2018-09/CDs/LAW/ 325.html</v>
      </c>
    </row>
    <row r="466" spans="1:10" x14ac:dyDescent="0.25">
      <c r="A466" t="str">
        <f t="shared" si="63"/>
        <v>LAW</v>
      </c>
      <c r="B466" t="str">
        <f>RIGHT(E466,3)</f>
        <v>328</v>
      </c>
      <c r="C466" s="24" t="s">
        <v>14</v>
      </c>
      <c r="D466" s="20" t="s">
        <v>14</v>
      </c>
      <c r="E466" s="26" t="s">
        <v>1133</v>
      </c>
      <c r="F466" s="33" t="str">
        <f t="shared" si="60"/>
        <v>GREEN LEGAL THEORY</v>
      </c>
      <c r="G466" s="9" t="s">
        <v>4</v>
      </c>
      <c r="H466" s="9" t="s">
        <v>0</v>
      </c>
      <c r="I466" s="31" t="s">
        <v>87</v>
      </c>
      <c r="J466" t="str">
        <f t="shared" si="62"/>
        <v>http://web.uvic.ca/calendar2018-09/CDs/LAW/328.html</v>
      </c>
    </row>
    <row r="467" spans="1:10" x14ac:dyDescent="0.25">
      <c r="A467" t="str">
        <f t="shared" si="63"/>
        <v>LAW</v>
      </c>
      <c r="B467" t="str">
        <f t="shared" ref="B467:B477" si="65">RIGHT(E467,3)</f>
        <v>329</v>
      </c>
      <c r="C467" s="24" t="s">
        <v>14</v>
      </c>
      <c r="D467" s="20" t="s">
        <v>14</v>
      </c>
      <c r="E467" s="26" t="s">
        <v>1134</v>
      </c>
      <c r="F467" s="33" t="str">
        <f t="shared" si="60"/>
        <v>ENVIRONMENTAL LAW</v>
      </c>
      <c r="G467" s="9" t="s">
        <v>4</v>
      </c>
      <c r="H467" s="9" t="s">
        <v>0</v>
      </c>
      <c r="I467" s="31" t="s">
        <v>86</v>
      </c>
      <c r="J467" t="str">
        <f t="shared" si="62"/>
        <v>http://web.uvic.ca/calendar2018-09/CDs/LAW/329.html</v>
      </c>
    </row>
    <row r="468" spans="1:10" x14ac:dyDescent="0.25">
      <c r="A468" t="str">
        <f t="shared" si="63"/>
        <v>LAW</v>
      </c>
      <c r="B468" t="str">
        <f t="shared" si="65"/>
        <v>331</v>
      </c>
      <c r="C468" s="24" t="s">
        <v>14</v>
      </c>
      <c r="D468" s="20" t="s">
        <v>14</v>
      </c>
      <c r="E468" s="26" t="s">
        <v>1143</v>
      </c>
      <c r="F468" s="33" t="str">
        <f t="shared" si="60"/>
        <v>INTERNATIONAL OCEAN LAW</v>
      </c>
      <c r="G468" s="9" t="s">
        <v>4</v>
      </c>
      <c r="H468" s="9" t="s">
        <v>0</v>
      </c>
      <c r="I468" s="31" t="s">
        <v>454</v>
      </c>
      <c r="J468" t="str">
        <f t="shared" si="62"/>
        <v>http://web.uvic.ca/calendar2018-09/CDs/LAW/331.html</v>
      </c>
    </row>
    <row r="469" spans="1:10" x14ac:dyDescent="0.25">
      <c r="A469" t="str">
        <f t="shared" si="63"/>
        <v>LAW</v>
      </c>
      <c r="B469" t="str">
        <f t="shared" si="65"/>
        <v>353</v>
      </c>
      <c r="C469" s="24" t="s">
        <v>14</v>
      </c>
      <c r="D469" s="20" t="s">
        <v>14</v>
      </c>
      <c r="E469" s="26" t="s">
        <v>1135</v>
      </c>
      <c r="F469" s="33" t="str">
        <f t="shared" si="60"/>
        <v>ENVIRONMENT LAW CENTRE CLINIC</v>
      </c>
      <c r="G469" s="9" t="s">
        <v>4</v>
      </c>
      <c r="H469" s="9" t="s">
        <v>0</v>
      </c>
      <c r="I469" s="31" t="s">
        <v>85</v>
      </c>
      <c r="J469" t="str">
        <f t="shared" si="62"/>
        <v>http://web.uvic.ca/calendar2018-09/CDs/LAW/353.html</v>
      </c>
    </row>
    <row r="470" spans="1:10" x14ac:dyDescent="0.25">
      <c r="A470" t="str">
        <f t="shared" si="63"/>
        <v>LAW</v>
      </c>
      <c r="B470" t="str">
        <f t="shared" si="65"/>
        <v>354</v>
      </c>
      <c r="C470" s="24" t="s">
        <v>14</v>
      </c>
      <c r="D470" s="20" t="s">
        <v>14</v>
      </c>
      <c r="E470" s="26" t="s">
        <v>1136</v>
      </c>
      <c r="F470" s="33" t="str">
        <f t="shared" si="60"/>
        <v>FOREST LAW AND POLICY</v>
      </c>
      <c r="G470" s="9" t="s">
        <v>4</v>
      </c>
      <c r="H470" s="9" t="s">
        <v>0</v>
      </c>
      <c r="I470" s="31" t="s">
        <v>84</v>
      </c>
      <c r="J470" t="str">
        <f t="shared" si="62"/>
        <v>http://web.uvic.ca/calendar2018-09/CDs/LAW/354.html</v>
      </c>
    </row>
    <row r="471" spans="1:10" x14ac:dyDescent="0.25">
      <c r="A471" t="str">
        <f t="shared" si="63"/>
        <v>LAW</v>
      </c>
      <c r="B471" t="str">
        <f t="shared" si="65"/>
        <v>358</v>
      </c>
      <c r="C471" s="24" t="s">
        <v>14</v>
      </c>
      <c r="D471" s="20" t="s">
        <v>14</v>
      </c>
      <c r="E471" s="26" t="s">
        <v>1144</v>
      </c>
      <c r="F471" s="33" t="str">
        <f t="shared" si="60"/>
        <v>RACE, ETHNICITY, CULTURE AND LAW</v>
      </c>
      <c r="G471" s="9" t="s">
        <v>1</v>
      </c>
      <c r="H471" s="9" t="s">
        <v>0</v>
      </c>
      <c r="I471" s="31" t="s">
        <v>455</v>
      </c>
      <c r="J471" t="str">
        <f t="shared" si="62"/>
        <v>http://web.uvic.ca/calendar2018-09/CDs/LAW/358.html</v>
      </c>
    </row>
    <row r="472" spans="1:10" x14ac:dyDescent="0.25">
      <c r="A472" t="str">
        <f t="shared" si="63"/>
        <v>LAW</v>
      </c>
      <c r="B472" t="str">
        <f t="shared" si="65"/>
        <v>359</v>
      </c>
      <c r="C472" s="24" t="s">
        <v>14</v>
      </c>
      <c r="D472" s="20" t="s">
        <v>14</v>
      </c>
      <c r="E472" s="26" t="s">
        <v>1145</v>
      </c>
      <c r="F472" s="33" t="str">
        <f t="shared" si="60"/>
        <v>CIVIL LIBERTIES AND THE CHARTER</v>
      </c>
      <c r="G472" s="9" t="s">
        <v>1</v>
      </c>
      <c r="H472" s="9" t="s">
        <v>0</v>
      </c>
      <c r="I472" s="31" t="s">
        <v>456</v>
      </c>
      <c r="J472" t="str">
        <f t="shared" si="62"/>
        <v>http://web.uvic.ca/calendar2018-09/CDs/LAW/359.html</v>
      </c>
    </row>
    <row r="473" spans="1:10" x14ac:dyDescent="0.25">
      <c r="A473" t="str">
        <f t="shared" si="63"/>
        <v>LAW</v>
      </c>
      <c r="B473" t="str">
        <f t="shared" si="65"/>
        <v>364</v>
      </c>
      <c r="C473" s="24" t="s">
        <v>14</v>
      </c>
      <c r="D473" s="20" t="s">
        <v>14</v>
      </c>
      <c r="E473" s="26" t="s">
        <v>1137</v>
      </c>
      <c r="F473" s="33" t="str">
        <f t="shared" si="60"/>
        <v>LAW, GOVERNANCE AND DEVELOPMNT</v>
      </c>
      <c r="G473" s="9" t="s">
        <v>4</v>
      </c>
      <c r="H473" s="9" t="s">
        <v>0</v>
      </c>
      <c r="I473" s="31" t="s">
        <v>83</v>
      </c>
      <c r="J473" t="str">
        <f t="shared" si="62"/>
        <v>http://web.uvic.ca/calendar2018-09/CDs/LAW/364.html</v>
      </c>
    </row>
    <row r="474" spans="1:10" x14ac:dyDescent="0.25">
      <c r="A474" t="str">
        <f t="shared" si="63"/>
        <v>LAW</v>
      </c>
      <c r="B474" t="str">
        <f t="shared" si="65"/>
        <v>378</v>
      </c>
      <c r="C474" s="24" t="s">
        <v>14</v>
      </c>
      <c r="D474" s="20" t="s">
        <v>14</v>
      </c>
      <c r="E474" s="26" t="s">
        <v>1146</v>
      </c>
      <c r="F474" s="33" t="str">
        <f t="shared" si="60"/>
        <v>EQUALITY, HUMAN RIGHTS AND SOCIAL JUSTICE LAW</v>
      </c>
      <c r="G474" s="9" t="s">
        <v>1</v>
      </c>
      <c r="H474" s="9" t="s">
        <v>0</v>
      </c>
      <c r="I474" s="31" t="s">
        <v>457</v>
      </c>
      <c r="J474" t="str">
        <f t="shared" si="62"/>
        <v>http://web.uvic.ca/calendar2018-09/CDs/LAW/378.html</v>
      </c>
    </row>
    <row r="475" spans="1:10" x14ac:dyDescent="0.25">
      <c r="A475" t="str">
        <f t="shared" si="63"/>
        <v>LAW</v>
      </c>
      <c r="B475" t="str">
        <f t="shared" si="65"/>
        <v>381</v>
      </c>
      <c r="C475" s="24" t="s">
        <v>14</v>
      </c>
      <c r="D475" s="20" t="s">
        <v>14</v>
      </c>
      <c r="E475" s="26" t="s">
        <v>1147</v>
      </c>
      <c r="F475" s="33" t="str">
        <f t="shared" si="60"/>
        <v>ANIMALS, CULTURE AND THE LAW</v>
      </c>
      <c r="G475" s="9" t="s">
        <v>1</v>
      </c>
      <c r="H475" s="9" t="s">
        <v>0</v>
      </c>
      <c r="I475" s="31" t="s">
        <v>458</v>
      </c>
      <c r="J475" t="str">
        <f t="shared" si="62"/>
        <v>http://web.uvic.ca/calendar2018-09/CDs/LAW/381.html</v>
      </c>
    </row>
    <row r="476" spans="1:10" x14ac:dyDescent="0.25">
      <c r="A476" t="str">
        <f t="shared" si="63"/>
        <v>LAW</v>
      </c>
      <c r="B476" t="str">
        <f t="shared" si="65"/>
        <v>383</v>
      </c>
      <c r="C476" s="24" t="s">
        <v>14</v>
      </c>
      <c r="D476" s="20" t="s">
        <v>14</v>
      </c>
      <c r="E476" s="26" t="s">
        <v>1138</v>
      </c>
      <c r="F476" s="33" t="str">
        <f t="shared" si="60"/>
        <v>MUNICIPAL LAW  AND SUSTAINABILITY</v>
      </c>
      <c r="G476" s="9" t="s">
        <v>4</v>
      </c>
      <c r="H476" s="9" t="s">
        <v>0</v>
      </c>
      <c r="I476" s="31" t="s">
        <v>82</v>
      </c>
      <c r="J476" t="str">
        <f t="shared" si="62"/>
        <v>http://web.uvic.ca/calendar2018-09/CDs/LAW/383.html</v>
      </c>
    </row>
    <row r="477" spans="1:10" x14ac:dyDescent="0.25">
      <c r="A477" t="str">
        <f t="shared" si="63"/>
        <v>LAW</v>
      </c>
      <c r="B477" t="str">
        <f t="shared" si="65"/>
        <v>384</v>
      </c>
      <c r="C477" s="24" t="s">
        <v>14</v>
      </c>
      <c r="D477" s="20" t="s">
        <v>14</v>
      </c>
      <c r="E477" s="26" t="s">
        <v>1139</v>
      </c>
      <c r="F477" s="33" t="str">
        <f t="shared" si="60"/>
        <v>FIELD COURSE IN ENVIRONMENTAL LAW AND SUSTAINABILITY</v>
      </c>
      <c r="G477" s="9" t="s">
        <v>4</v>
      </c>
      <c r="H477" s="9" t="s">
        <v>0</v>
      </c>
      <c r="I477" s="31" t="s">
        <v>81</v>
      </c>
      <c r="J477" t="str">
        <f t="shared" si="62"/>
        <v>http://web.uvic.ca/calendar2018-09/CDs/LAW/384.html</v>
      </c>
    </row>
    <row r="478" spans="1:10" x14ac:dyDescent="0.25">
      <c r="A478" t="str">
        <f t="shared" si="63"/>
        <v>LAW</v>
      </c>
      <c r="B478" t="str">
        <f t="shared" si="64"/>
        <v>386A</v>
      </c>
      <c r="C478" s="24" t="s">
        <v>14</v>
      </c>
      <c r="D478" s="20" t="s">
        <v>14</v>
      </c>
      <c r="E478" s="26" t="s">
        <v>1140</v>
      </c>
      <c r="F478" s="33" t="str">
        <f t="shared" si="60"/>
        <v>ENVIRONMENTAL LAW CENTRE CLINIC INTENSIVE: LEGAL SKILLS AND SUSTAINABILITY</v>
      </c>
      <c r="G478" s="9" t="s">
        <v>4</v>
      </c>
      <c r="H478" s="9" t="s">
        <v>0</v>
      </c>
      <c r="I478" s="31" t="s">
        <v>80</v>
      </c>
      <c r="J478" t="str">
        <f t="shared" si="62"/>
        <v>http://web.uvic.ca/calendar2018-09/CDs/LAW/386A.html</v>
      </c>
    </row>
    <row r="479" spans="1:10" x14ac:dyDescent="0.25">
      <c r="A479" t="str">
        <f t="shared" si="63"/>
        <v>LAW</v>
      </c>
      <c r="B479" t="str">
        <f t="shared" si="64"/>
        <v>386B</v>
      </c>
      <c r="C479" s="24" t="s">
        <v>14</v>
      </c>
      <c r="D479" s="20" t="s">
        <v>14</v>
      </c>
      <c r="E479" s="26" t="s">
        <v>1141</v>
      </c>
      <c r="F479" s="33" t="str">
        <f t="shared" si="60"/>
        <v>ENVIRONMENTAL LAW CENTRE CLINIC INTENSIVE: PROBLEM SOLIVING</v>
      </c>
      <c r="G479" s="9" t="s">
        <v>4</v>
      </c>
      <c r="H479" s="9" t="s">
        <v>0</v>
      </c>
      <c r="I479" s="31" t="s">
        <v>79</v>
      </c>
      <c r="J479" t="str">
        <f t="shared" si="62"/>
        <v>http://web.uvic.ca/calendar2018-09/CDs/LAW/386B.html</v>
      </c>
    </row>
    <row r="480" spans="1:10" x14ac:dyDescent="0.25">
      <c r="A480" t="str">
        <f t="shared" si="63"/>
        <v>LAW</v>
      </c>
      <c r="B480" t="str">
        <f>RIGHT(E480,3)</f>
        <v>392</v>
      </c>
      <c r="C480" s="22" t="s">
        <v>14</v>
      </c>
      <c r="D480" s="23" t="s">
        <v>14</v>
      </c>
      <c r="E480" s="26" t="s">
        <v>721</v>
      </c>
      <c r="F480" s="33" t="str">
        <f t="shared" si="60"/>
        <v>WATER LAW</v>
      </c>
      <c r="G480" s="9" t="s">
        <v>4</v>
      </c>
      <c r="H480" s="9" t="s">
        <v>0</v>
      </c>
      <c r="I480" s="19" t="s">
        <v>88</v>
      </c>
      <c r="J480" t="str">
        <f t="shared" si="62"/>
        <v>http://web.uvic.ca/calendar2018-09/CDs/LAW/392.html</v>
      </c>
    </row>
    <row r="481" spans="1:10" x14ac:dyDescent="0.25">
      <c r="A481" t="str">
        <f t="shared" si="63"/>
        <v>LAW</v>
      </c>
      <c r="B481" t="str">
        <f t="shared" ref="B481:B538" si="66">RIGHT(E481,3)</f>
        <v>393</v>
      </c>
      <c r="C481" s="22" t="s">
        <v>14</v>
      </c>
      <c r="D481" s="23" t="s">
        <v>14</v>
      </c>
      <c r="E481" s="26" t="s">
        <v>711</v>
      </c>
      <c r="F481" s="33" t="str">
        <f t="shared" si="60"/>
        <v>CONTAMINATED SITES AND ENVIRONMENTAL REMEDIATION ---  CONTAMINATED SITES AND ENVIRONMENTAL REMEDIATION</v>
      </c>
      <c r="G481" s="9" t="s">
        <v>4</v>
      </c>
      <c r="H481" s="9" t="s">
        <v>0</v>
      </c>
      <c r="I481" s="19" t="s">
        <v>771</v>
      </c>
      <c r="J481" t="str">
        <f t="shared" si="62"/>
        <v>http://web.uvic.ca/calendar2018-09/CDs/LAW/393.html</v>
      </c>
    </row>
    <row r="482" spans="1:10" x14ac:dyDescent="0.25">
      <c r="A482" t="str">
        <f t="shared" si="63"/>
        <v>LAW</v>
      </c>
      <c r="B482" t="str">
        <f t="shared" si="66"/>
        <v>395</v>
      </c>
      <c r="C482" s="22" t="s">
        <v>14</v>
      </c>
      <c r="D482" s="23" t="s">
        <v>14</v>
      </c>
      <c r="E482" s="26" t="s">
        <v>590</v>
      </c>
      <c r="F482" s="33" t="str">
        <f t="shared" si="60"/>
        <v>COMPARATIVE INDIGENOUS RIGHTS</v>
      </c>
      <c r="G482" s="9" t="s">
        <v>1</v>
      </c>
      <c r="H482" s="9" t="s">
        <v>0</v>
      </c>
      <c r="I482" s="19" t="s">
        <v>662</v>
      </c>
      <c r="J482" t="str">
        <f t="shared" si="62"/>
        <v>http://web.uvic.ca/calendar2018-09/CDs/LAW/395.html</v>
      </c>
    </row>
    <row r="483" spans="1:10" x14ac:dyDescent="0.25">
      <c r="A483" t="str">
        <f t="shared" si="63"/>
        <v>LAW</v>
      </c>
      <c r="B483" t="str">
        <f t="shared" si="66"/>
        <v>396</v>
      </c>
      <c r="C483" s="24" t="s">
        <v>14</v>
      </c>
      <c r="D483" s="20" t="s">
        <v>14</v>
      </c>
      <c r="E483" s="26" t="s">
        <v>1148</v>
      </c>
      <c r="F483" s="33" t="str">
        <f t="shared" si="60"/>
        <v>NONPROFIT SECTOR LAW</v>
      </c>
      <c r="G483" s="9" t="s">
        <v>1</v>
      </c>
      <c r="H483" s="9" t="s">
        <v>0</v>
      </c>
      <c r="I483" s="31" t="s">
        <v>459</v>
      </c>
      <c r="J483" t="str">
        <f t="shared" si="62"/>
        <v>http://web.uvic.ca/calendar2018-09/CDs/LAW/396.html</v>
      </c>
    </row>
    <row r="484" spans="1:10" x14ac:dyDescent="0.25">
      <c r="A484" t="str">
        <f t="shared" si="63"/>
        <v>LAW</v>
      </c>
      <c r="B484" t="str">
        <f t="shared" si="66"/>
        <v>397</v>
      </c>
      <c r="C484" s="24" t="s">
        <v>14</v>
      </c>
      <c r="D484" s="20" t="s">
        <v>14</v>
      </c>
      <c r="E484" s="26" t="s">
        <v>1149</v>
      </c>
      <c r="F484" s="33" t="str">
        <f t="shared" si="60"/>
        <v>INDIGENOUS LEGAL THEORIES</v>
      </c>
      <c r="G484" s="9" t="s">
        <v>1</v>
      </c>
      <c r="H484" s="9" t="s">
        <v>0</v>
      </c>
      <c r="I484" s="31" t="s">
        <v>460</v>
      </c>
      <c r="J484" t="str">
        <f t="shared" si="62"/>
        <v>http://web.uvic.ca/calendar2018-09/CDs/LAW/397.html</v>
      </c>
    </row>
    <row r="485" spans="1:10" x14ac:dyDescent="0.25">
      <c r="A485" t="str">
        <f t="shared" si="63"/>
        <v>LAW</v>
      </c>
      <c r="B485" t="str">
        <f t="shared" si="66"/>
        <v>501</v>
      </c>
      <c r="C485" s="24" t="s">
        <v>14</v>
      </c>
      <c r="D485" s="20" t="s">
        <v>14</v>
      </c>
      <c r="E485" s="26" t="s">
        <v>1150</v>
      </c>
      <c r="F485" s="33" t="str">
        <f t="shared" si="60"/>
        <v xml:space="preserve">GRADUATE SEMINAR IN LAW AND SOCIETY </v>
      </c>
      <c r="G485" s="9" t="s">
        <v>1</v>
      </c>
      <c r="H485" s="9" t="s">
        <v>3</v>
      </c>
      <c r="I485" s="31" t="s">
        <v>461</v>
      </c>
      <c r="J485" t="str">
        <f t="shared" si="62"/>
        <v>http://web.uvic.ca/calendar2018-09/CDs/LAW/501.html</v>
      </c>
    </row>
    <row r="486" spans="1:10" x14ac:dyDescent="0.25">
      <c r="A486" t="str">
        <f>LEFT(E486,4)</f>
        <v>LING</v>
      </c>
      <c r="B486" t="str">
        <f t="shared" si="66"/>
        <v>184</v>
      </c>
      <c r="C486" s="22" t="s">
        <v>77</v>
      </c>
      <c r="D486" s="23" t="s">
        <v>77</v>
      </c>
      <c r="E486" s="26" t="s">
        <v>591</v>
      </c>
      <c r="F486" s="33" t="str">
        <f t="shared" si="60"/>
        <v>INDIGENOUS LANGUAGE MATERIALS DEVELOPMENT</v>
      </c>
      <c r="G486" s="9" t="s">
        <v>1</v>
      </c>
      <c r="H486" s="9" t="s">
        <v>0</v>
      </c>
      <c r="I486" s="19" t="s">
        <v>663</v>
      </c>
      <c r="J486" t="str">
        <f t="shared" si="62"/>
        <v>http://web.uvic.ca/calendar2018-09/CDs/LING/184.html</v>
      </c>
    </row>
    <row r="487" spans="1:10" x14ac:dyDescent="0.25">
      <c r="A487" t="str">
        <f t="shared" ref="A487:A549" si="67">LEFT(E487,4)</f>
        <v>LING</v>
      </c>
      <c r="B487" t="str">
        <f t="shared" si="66"/>
        <v>186</v>
      </c>
      <c r="C487" s="22" t="s">
        <v>77</v>
      </c>
      <c r="D487" s="23" t="s">
        <v>77</v>
      </c>
      <c r="E487" s="26" t="s">
        <v>592</v>
      </c>
      <c r="F487" s="33" t="str">
        <f t="shared" si="60"/>
        <v>LANGUAGE IN INDIGENOUS CULTURE</v>
      </c>
      <c r="G487" s="9" t="s">
        <v>1</v>
      </c>
      <c r="H487" s="9" t="s">
        <v>0</v>
      </c>
      <c r="I487" s="19" t="s">
        <v>664</v>
      </c>
      <c r="J487" t="str">
        <f t="shared" si="62"/>
        <v>http://web.uvic.ca/calendar2018-09/CDs/LING/186.html</v>
      </c>
    </row>
    <row r="488" spans="1:10" x14ac:dyDescent="0.25">
      <c r="A488" t="str">
        <f t="shared" si="67"/>
        <v>LING</v>
      </c>
      <c r="B488" t="str">
        <f t="shared" si="66"/>
        <v>272</v>
      </c>
      <c r="C488" s="22" t="s">
        <v>77</v>
      </c>
      <c r="D488" s="23" t="s">
        <v>77</v>
      </c>
      <c r="E488" s="26" t="s">
        <v>597</v>
      </c>
      <c r="F488" s="33" t="str">
        <f t="shared" si="60"/>
        <v>INTRODUCTION TO INDIGENOUS LANGUAGES OF BRITISH COLUMBIA</v>
      </c>
      <c r="G488" s="9" t="s">
        <v>1</v>
      </c>
      <c r="H488" s="9" t="s">
        <v>0</v>
      </c>
      <c r="I488" s="19" t="s">
        <v>665</v>
      </c>
      <c r="J488" t="str">
        <f t="shared" si="62"/>
        <v>http://web.uvic.ca/calendar2018-09/CDs/LING/272.html</v>
      </c>
    </row>
    <row r="489" spans="1:10" x14ac:dyDescent="0.25">
      <c r="A489" t="str">
        <f t="shared" si="67"/>
        <v>LING</v>
      </c>
      <c r="B489" t="str">
        <f t="shared" si="66"/>
        <v>301</v>
      </c>
      <c r="C489" s="22" t="s">
        <v>77</v>
      </c>
      <c r="D489" s="23" t="s">
        <v>77</v>
      </c>
      <c r="E489" s="26" t="s">
        <v>598</v>
      </c>
      <c r="F489" s="33" t="str">
        <f t="shared" si="60"/>
        <v>TOPICS IN THE STRUCTURE OF AN INDIGENOUS LANGUAGE FAMILY</v>
      </c>
      <c r="G489" s="9" t="s">
        <v>1</v>
      </c>
      <c r="H489" s="9" t="s">
        <v>0</v>
      </c>
      <c r="I489" s="19" t="s">
        <v>666</v>
      </c>
      <c r="J489" t="str">
        <f t="shared" si="62"/>
        <v>http://web.uvic.ca/calendar2018-09/CDs/LING/301.html</v>
      </c>
    </row>
    <row r="490" spans="1:10" x14ac:dyDescent="0.25">
      <c r="A490" t="str">
        <f t="shared" si="67"/>
        <v>LING</v>
      </c>
      <c r="B490" t="str">
        <f t="shared" si="66"/>
        <v>379</v>
      </c>
      <c r="C490" s="24" t="s">
        <v>77</v>
      </c>
      <c r="D490" s="20" t="s">
        <v>77</v>
      </c>
      <c r="E490" s="26" t="s">
        <v>599</v>
      </c>
      <c r="F490" s="33" t="str">
        <f t="shared" si="60"/>
        <v>LANGUAGE AND LAND</v>
      </c>
      <c r="G490" s="9" t="s">
        <v>4</v>
      </c>
      <c r="H490" s="9" t="s">
        <v>0</v>
      </c>
      <c r="I490" s="31" t="s">
        <v>78</v>
      </c>
      <c r="J490" t="str">
        <f t="shared" si="62"/>
        <v>http://web.uvic.ca/calendar2018-09/CDs/LING/379.html</v>
      </c>
    </row>
    <row r="491" spans="1:10" x14ac:dyDescent="0.25">
      <c r="A491" t="str">
        <f t="shared" si="67"/>
        <v>LING</v>
      </c>
      <c r="B491" t="str">
        <f t="shared" si="66"/>
        <v>391</v>
      </c>
      <c r="C491" s="24" t="s">
        <v>77</v>
      </c>
      <c r="D491" s="20" t="s">
        <v>77</v>
      </c>
      <c r="E491" s="26" t="s">
        <v>1151</v>
      </c>
      <c r="F491" s="33" t="str">
        <f t="shared" si="60"/>
        <v>WORLD ENGLISHES</v>
      </c>
      <c r="G491" s="9" t="s">
        <v>1</v>
      </c>
      <c r="H491" s="9" t="s">
        <v>0</v>
      </c>
      <c r="I491" s="31" t="s">
        <v>76</v>
      </c>
      <c r="J491" t="str">
        <f t="shared" si="62"/>
        <v>http://web.uvic.ca/calendar2018-09/CDs/LING/391.html</v>
      </c>
    </row>
    <row r="492" spans="1:10" x14ac:dyDescent="0.25">
      <c r="A492" t="str">
        <f t="shared" si="67"/>
        <v>LING</v>
      </c>
      <c r="B492" t="str">
        <f t="shared" si="66"/>
        <v>501</v>
      </c>
      <c r="C492" s="22" t="s">
        <v>77</v>
      </c>
      <c r="D492" s="23" t="s">
        <v>77</v>
      </c>
      <c r="E492" s="26" t="s">
        <v>600</v>
      </c>
      <c r="F492" s="33" t="str">
        <f t="shared" si="60"/>
        <v>LINGUISTICS FOR LANGUAGE REVITALIZATION</v>
      </c>
      <c r="G492" s="9" t="s">
        <v>1</v>
      </c>
      <c r="H492" s="9" t="s">
        <v>0</v>
      </c>
      <c r="I492" s="19" t="s">
        <v>667</v>
      </c>
      <c r="J492" t="str">
        <f t="shared" si="62"/>
        <v>http://web.uvic.ca/calendar2018-09/CDs/LING/501.html</v>
      </c>
    </row>
    <row r="493" spans="1:10" x14ac:dyDescent="0.25">
      <c r="A493" t="str">
        <f t="shared" si="67"/>
        <v>MECH</v>
      </c>
      <c r="B493" t="str">
        <f t="shared" si="66"/>
        <v>444</v>
      </c>
      <c r="C493" s="22" t="s">
        <v>12</v>
      </c>
      <c r="D493" s="20" t="s">
        <v>67</v>
      </c>
      <c r="E493" s="26" t="s">
        <v>722</v>
      </c>
      <c r="F493" s="33" t="str">
        <f t="shared" si="60"/>
        <v>WIND POWER SYSTEMS</v>
      </c>
      <c r="G493" s="9" t="s">
        <v>4</v>
      </c>
      <c r="H493" s="9" t="s">
        <v>0</v>
      </c>
      <c r="I493" s="31" t="s">
        <v>66</v>
      </c>
      <c r="J493" t="str">
        <f t="shared" si="62"/>
        <v>http://web.uvic.ca/calendar2018-09/CDs/MECH/444.html</v>
      </c>
    </row>
    <row r="494" spans="1:10" x14ac:dyDescent="0.25">
      <c r="A494" t="str">
        <f t="shared" si="67"/>
        <v>MECH</v>
      </c>
      <c r="B494" t="str">
        <f t="shared" si="66"/>
        <v>447</v>
      </c>
      <c r="C494" s="22" t="s">
        <v>12</v>
      </c>
      <c r="D494" s="20" t="s">
        <v>67</v>
      </c>
      <c r="E494" s="26" t="s">
        <v>1153</v>
      </c>
      <c r="F494" s="33" t="str">
        <f t="shared" si="60"/>
        <v>ENERGY SYSTEMS</v>
      </c>
      <c r="G494" s="9" t="s">
        <v>4</v>
      </c>
      <c r="H494" s="9" t="s">
        <v>0</v>
      </c>
      <c r="I494" s="31" t="s">
        <v>70</v>
      </c>
      <c r="J494" t="str">
        <f t="shared" si="62"/>
        <v>http://web.uvic.ca/calendar2018-09/CDs/MECH/447.html</v>
      </c>
    </row>
    <row r="495" spans="1:10" x14ac:dyDescent="0.25">
      <c r="A495" t="str">
        <f t="shared" si="67"/>
        <v>MECH</v>
      </c>
      <c r="B495" t="str">
        <f t="shared" si="66"/>
        <v>449</v>
      </c>
      <c r="C495" s="22" t="s">
        <v>12</v>
      </c>
      <c r="D495" s="20" t="s">
        <v>67</v>
      </c>
      <c r="E495" s="26" t="s">
        <v>1154</v>
      </c>
      <c r="F495" s="33" t="str">
        <f t="shared" si="60"/>
        <v>FUEL CELL TECHNOLOGY</v>
      </c>
      <c r="G495" s="9" t="s">
        <v>4</v>
      </c>
      <c r="H495" s="9" t="s">
        <v>0</v>
      </c>
      <c r="I495" s="31" t="s">
        <v>69</v>
      </c>
      <c r="J495" t="str">
        <f t="shared" si="62"/>
        <v>http://web.uvic.ca/calendar2018-09/CDs/MECH/449.html</v>
      </c>
    </row>
    <row r="496" spans="1:10" x14ac:dyDescent="0.25">
      <c r="A496" t="str">
        <f t="shared" si="67"/>
        <v>MECH</v>
      </c>
      <c r="B496" t="str">
        <f t="shared" si="66"/>
        <v>497</v>
      </c>
      <c r="C496" s="22" t="s">
        <v>12</v>
      </c>
      <c r="D496" s="20" t="s">
        <v>67</v>
      </c>
      <c r="E496" s="26" t="s">
        <v>1155</v>
      </c>
      <c r="F496" s="33" t="str">
        <f t="shared" si="60"/>
        <v>GREEN VEHICLE TECHNLOGY PROJCT</v>
      </c>
      <c r="G496" s="9" t="s">
        <v>4</v>
      </c>
      <c r="H496" s="9" t="s">
        <v>0</v>
      </c>
      <c r="I496" s="31" t="s">
        <v>68</v>
      </c>
      <c r="J496" t="str">
        <f t="shared" si="62"/>
        <v>http://web.uvic.ca/calendar2018-09/CDs/MECH/497.html</v>
      </c>
    </row>
    <row r="497" spans="1:10" x14ac:dyDescent="0.25">
      <c r="A497" t="str">
        <f t="shared" si="67"/>
        <v>MECH</v>
      </c>
      <c r="B497" t="str">
        <f t="shared" si="66"/>
        <v>544</v>
      </c>
      <c r="C497" s="24" t="s">
        <v>12</v>
      </c>
      <c r="D497" s="20" t="s">
        <v>12</v>
      </c>
      <c r="E497" s="26" t="s">
        <v>1152</v>
      </c>
      <c r="F497" s="33" t="str">
        <f t="shared" si="60"/>
        <v>RENEWABLE ENERGY</v>
      </c>
      <c r="G497" s="9" t="s">
        <v>4</v>
      </c>
      <c r="H497" s="9" t="s">
        <v>3</v>
      </c>
      <c r="I497" s="31" t="s">
        <v>470</v>
      </c>
      <c r="J497" t="str">
        <f t="shared" si="62"/>
        <v>http://web.uvic.ca/calendar2018-09/CDs/MECH/544.html</v>
      </c>
    </row>
    <row r="498" spans="1:10" x14ac:dyDescent="0.25">
      <c r="A498" t="str">
        <f t="shared" si="67"/>
        <v>MECH</v>
      </c>
      <c r="B498" t="str">
        <f t="shared" si="66"/>
        <v>546</v>
      </c>
      <c r="C498" s="22" t="s">
        <v>12</v>
      </c>
      <c r="D498" s="23" t="s">
        <v>12</v>
      </c>
      <c r="E498" s="26" t="s">
        <v>601</v>
      </c>
      <c r="F498" s="33" t="str">
        <f t="shared" si="60"/>
        <v>INTRODUCTION TO OCEAN ENGINEERING</v>
      </c>
      <c r="G498" s="9" t="s">
        <v>1</v>
      </c>
      <c r="H498" s="9" t="s">
        <v>0</v>
      </c>
      <c r="I498" s="19" t="s">
        <v>668</v>
      </c>
      <c r="J498" t="str">
        <f t="shared" si="62"/>
        <v>http://web.uvic.ca/calendar2018-09/CDs/MECH/546.html</v>
      </c>
    </row>
    <row r="499" spans="1:10" x14ac:dyDescent="0.25">
      <c r="A499" t="str">
        <f t="shared" si="67"/>
        <v>MECH</v>
      </c>
      <c r="B499" t="str">
        <f t="shared" si="66"/>
        <v>547</v>
      </c>
      <c r="C499" s="22" t="s">
        <v>12</v>
      </c>
      <c r="D499" s="23" t="s">
        <v>12</v>
      </c>
      <c r="E499" s="26" t="s">
        <v>723</v>
      </c>
      <c r="F499" s="33" t="str">
        <f t="shared" si="60"/>
        <v>WIND POWER SYSTEMS</v>
      </c>
      <c r="G499" s="9" t="s">
        <v>4</v>
      </c>
      <c r="H499" s="9" t="s">
        <v>0</v>
      </c>
      <c r="I499" s="19" t="s">
        <v>66</v>
      </c>
      <c r="J499" t="str">
        <f t="shared" si="62"/>
        <v>http://web.uvic.ca/calendar2018-09/CDs/MECH/547.html</v>
      </c>
    </row>
    <row r="500" spans="1:10" x14ac:dyDescent="0.25">
      <c r="A500" t="str">
        <f t="shared" si="67"/>
        <v>NURS</v>
      </c>
      <c r="B500" t="str">
        <f t="shared" si="66"/>
        <v>342</v>
      </c>
      <c r="C500" s="24" t="s">
        <v>51</v>
      </c>
      <c r="D500" s="20" t="s">
        <v>51</v>
      </c>
      <c r="E500" s="26" t="s">
        <v>1156</v>
      </c>
      <c r="F500" s="33" t="str">
        <f t="shared" si="60"/>
        <v>HEALTH AND HEALING VI: GLOBAL HEALTH ISSUES</v>
      </c>
      <c r="G500" s="9" t="s">
        <v>4</v>
      </c>
      <c r="H500" s="9" t="s">
        <v>0</v>
      </c>
      <c r="I500" s="31" t="s">
        <v>52</v>
      </c>
      <c r="J500" t="str">
        <f t="shared" si="62"/>
        <v>http://web.uvic.ca/calendar2018-09/CDs/NURS/342.html</v>
      </c>
    </row>
    <row r="501" spans="1:10" x14ac:dyDescent="0.25">
      <c r="A501" t="str">
        <f t="shared" si="67"/>
        <v>NURS</v>
      </c>
      <c r="B501" t="str">
        <f t="shared" si="66"/>
        <v>350</v>
      </c>
      <c r="C501" s="24" t="s">
        <v>51</v>
      </c>
      <c r="D501" s="20" t="s">
        <v>51</v>
      </c>
      <c r="E501" s="26" t="s">
        <v>1157</v>
      </c>
      <c r="F501" s="33" t="str">
        <f t="shared" si="60"/>
        <v>HEALTH AND HEALING VII: PROMOTING COMMUNITY AND SOCIETAL HEALTH</v>
      </c>
      <c r="G501" s="9" t="s">
        <v>4</v>
      </c>
      <c r="H501" s="9" t="s">
        <v>0</v>
      </c>
      <c r="I501" s="31" t="s">
        <v>50</v>
      </c>
      <c r="J501" t="str">
        <f t="shared" si="62"/>
        <v>http://web.uvic.ca/calendar2018-09/CDs/NURS/350.html</v>
      </c>
    </row>
    <row r="502" spans="1:10" x14ac:dyDescent="0.25">
      <c r="A502" t="str">
        <f t="shared" si="67"/>
        <v>PAAS</v>
      </c>
      <c r="B502" t="str">
        <f t="shared" si="66"/>
        <v>262</v>
      </c>
      <c r="C502" s="22" t="s">
        <v>735</v>
      </c>
      <c r="D502" s="23" t="s">
        <v>735</v>
      </c>
      <c r="E502" s="26" t="s">
        <v>605</v>
      </c>
      <c r="F502" s="33" t="str">
        <f t="shared" si="60"/>
        <v>INTRODUCTION TO OCEANIA</v>
      </c>
      <c r="G502" s="9" t="s">
        <v>1</v>
      </c>
      <c r="H502" s="9" t="s">
        <v>0</v>
      </c>
      <c r="I502" s="19" t="s">
        <v>670</v>
      </c>
      <c r="J502" t="str">
        <f t="shared" si="62"/>
        <v>http://web.uvic.ca/calendar2018-09/CDs/PAAS/262.html</v>
      </c>
    </row>
    <row r="503" spans="1:10" x14ac:dyDescent="0.25">
      <c r="A503" t="str">
        <f t="shared" si="67"/>
        <v>PAAS</v>
      </c>
      <c r="B503" t="str">
        <f t="shared" si="66"/>
        <v>280</v>
      </c>
      <c r="C503" s="22" t="s">
        <v>735</v>
      </c>
      <c r="D503" s="23" t="s">
        <v>735</v>
      </c>
      <c r="E503" s="26" t="s">
        <v>606</v>
      </c>
      <c r="F503" s="33" t="str">
        <f t="shared" si="60"/>
        <v>A TASTE OF JAPAN</v>
      </c>
      <c r="G503" s="9" t="s">
        <v>1</v>
      </c>
      <c r="H503" s="9" t="s">
        <v>0</v>
      </c>
      <c r="I503" s="19" t="s">
        <v>671</v>
      </c>
      <c r="J503" t="str">
        <f t="shared" si="62"/>
        <v>http://web.uvic.ca/calendar2018-09/CDs/PAAS/280.html</v>
      </c>
    </row>
    <row r="504" spans="1:10" x14ac:dyDescent="0.25">
      <c r="A504" t="str">
        <f t="shared" si="67"/>
        <v>PAAS</v>
      </c>
      <c r="B504" t="str">
        <f t="shared" si="66"/>
        <v>363</v>
      </c>
      <c r="C504" s="22" t="s">
        <v>735</v>
      </c>
      <c r="D504" s="23" t="s">
        <v>735</v>
      </c>
      <c r="E504" s="26" t="s">
        <v>607</v>
      </c>
      <c r="F504" s="33" t="str">
        <f t="shared" si="60"/>
        <v>THE BUDDHIST TRADITION I</v>
      </c>
      <c r="G504" s="9" t="s">
        <v>1</v>
      </c>
      <c r="H504" s="9" t="s">
        <v>0</v>
      </c>
      <c r="I504" s="19" t="s">
        <v>672</v>
      </c>
      <c r="J504" t="str">
        <f t="shared" si="62"/>
        <v>http://web.uvic.ca/calendar2018-09/CDs/PAAS/363.html</v>
      </c>
    </row>
    <row r="505" spans="1:10" x14ac:dyDescent="0.25">
      <c r="A505" t="str">
        <f t="shared" si="67"/>
        <v>PAAS</v>
      </c>
      <c r="B505" t="str">
        <f t="shared" si="66"/>
        <v>451</v>
      </c>
      <c r="C505" s="22" t="s">
        <v>735</v>
      </c>
      <c r="D505" s="23" t="s">
        <v>735</v>
      </c>
      <c r="E505" s="26" t="s">
        <v>608</v>
      </c>
      <c r="F505" s="33" t="str">
        <f t="shared" si="60"/>
        <v>ASIAN MEGA-CITIES AND URBAN REGIONS</v>
      </c>
      <c r="G505" s="9" t="s">
        <v>1</v>
      </c>
      <c r="H505" s="9" t="s">
        <v>0</v>
      </c>
      <c r="I505" s="19" t="s">
        <v>673</v>
      </c>
      <c r="J505" t="str">
        <f t="shared" si="62"/>
        <v>http://web.uvic.ca/calendar2018-09/CDs/PAAS/451.html</v>
      </c>
    </row>
    <row r="506" spans="1:10" x14ac:dyDescent="0.25">
      <c r="A506" t="str">
        <f t="shared" si="67"/>
        <v>PHIL</v>
      </c>
      <c r="B506" t="str">
        <f t="shared" si="66"/>
        <v>209</v>
      </c>
      <c r="C506" s="24" t="s">
        <v>11</v>
      </c>
      <c r="D506" s="20" t="s">
        <v>11</v>
      </c>
      <c r="E506" s="26" t="s">
        <v>1160</v>
      </c>
      <c r="F506" s="33" t="str">
        <f t="shared" si="60"/>
        <v>PHILOSOPHY AND FIRST NATIONS THOUGHT</v>
      </c>
      <c r="G506" s="9" t="s">
        <v>1</v>
      </c>
      <c r="H506" s="9" t="s">
        <v>0</v>
      </c>
      <c r="I506" s="31" t="s">
        <v>471</v>
      </c>
      <c r="J506" t="str">
        <f t="shared" si="62"/>
        <v>http://web.uvic.ca/calendar2018-09/CDs/PHIL/209.html</v>
      </c>
    </row>
    <row r="507" spans="1:10" x14ac:dyDescent="0.25">
      <c r="A507" t="str">
        <f t="shared" si="67"/>
        <v>PHIL</v>
      </c>
      <c r="B507" t="str">
        <f t="shared" si="66"/>
        <v>220</v>
      </c>
      <c r="C507" s="24" t="s">
        <v>11</v>
      </c>
      <c r="D507" s="20" t="s">
        <v>11</v>
      </c>
      <c r="E507" s="26" t="s">
        <v>1161</v>
      </c>
      <c r="F507" s="33" t="str">
        <f t="shared" si="60"/>
        <v>INTRODUCTION TO PHILOSOPHY OF SCIENCE</v>
      </c>
      <c r="G507" s="9" t="s">
        <v>1</v>
      </c>
      <c r="H507" s="9" t="s">
        <v>0</v>
      </c>
      <c r="I507" s="31" t="s">
        <v>472</v>
      </c>
      <c r="J507" t="str">
        <f t="shared" si="62"/>
        <v>http://web.uvic.ca/calendar2018-09/CDs/PHIL/220.html</v>
      </c>
    </row>
    <row r="508" spans="1:10" x14ac:dyDescent="0.25">
      <c r="A508" t="str">
        <f t="shared" si="67"/>
        <v>PHIL</v>
      </c>
      <c r="B508" t="str">
        <f t="shared" si="66"/>
        <v>232</v>
      </c>
      <c r="C508" s="24" t="s">
        <v>11</v>
      </c>
      <c r="D508" s="20" t="s">
        <v>11</v>
      </c>
      <c r="E508" s="26" t="s">
        <v>1162</v>
      </c>
      <c r="F508" s="33" t="str">
        <f t="shared" si="60"/>
        <v xml:space="preserve">MORAL PROBLEMS OF CONTEMPORARY SOCIETY </v>
      </c>
      <c r="G508" s="9" t="s">
        <v>4</v>
      </c>
      <c r="H508" s="9" t="s">
        <v>0</v>
      </c>
      <c r="I508" s="31" t="s">
        <v>473</v>
      </c>
      <c r="J508" t="str">
        <f t="shared" si="62"/>
        <v>http://web.uvic.ca/calendar2018-09/CDs/PHIL/232.html</v>
      </c>
    </row>
    <row r="509" spans="1:10" x14ac:dyDescent="0.25">
      <c r="A509" t="str">
        <f t="shared" si="67"/>
        <v>PHIL</v>
      </c>
      <c r="B509" t="str">
        <f t="shared" si="66"/>
        <v>236</v>
      </c>
      <c r="C509" s="24" t="s">
        <v>11</v>
      </c>
      <c r="D509" s="20" t="s">
        <v>11</v>
      </c>
      <c r="E509" s="26" t="s">
        <v>1158</v>
      </c>
      <c r="F509" s="33" t="str">
        <f t="shared" si="60"/>
        <v>INTRODUCTION TO SOCIAL AND POLICIAL PHILOSOPHY</v>
      </c>
      <c r="G509" s="9" t="s">
        <v>4</v>
      </c>
      <c r="H509" s="9" t="s">
        <v>0</v>
      </c>
      <c r="I509" s="31" t="s">
        <v>474</v>
      </c>
      <c r="J509" t="str">
        <f t="shared" si="62"/>
        <v>http://web.uvic.ca/calendar2018-09/CDs/PHIL/236.html</v>
      </c>
    </row>
    <row r="510" spans="1:10" x14ac:dyDescent="0.25">
      <c r="A510" t="str">
        <f t="shared" si="67"/>
        <v>PHIL</v>
      </c>
      <c r="B510" t="str">
        <f t="shared" si="66"/>
        <v>333</v>
      </c>
      <c r="C510" s="24" t="s">
        <v>11</v>
      </c>
      <c r="D510" s="20" t="s">
        <v>11</v>
      </c>
      <c r="E510" s="26" t="s">
        <v>1159</v>
      </c>
      <c r="F510" s="33" t="str">
        <f t="shared" si="60"/>
        <v>PHILOSOPHY AND THE ENVIRONMENT</v>
      </c>
      <c r="G510" s="9" t="s">
        <v>4</v>
      </c>
      <c r="H510" s="9" t="s">
        <v>0</v>
      </c>
      <c r="I510" s="31" t="s">
        <v>49</v>
      </c>
      <c r="J510" t="str">
        <f t="shared" si="62"/>
        <v>http://web.uvic.ca/calendar2018-09/CDs/PHIL/333.html</v>
      </c>
    </row>
    <row r="511" spans="1:10" x14ac:dyDescent="0.25">
      <c r="A511" t="str">
        <f t="shared" si="67"/>
        <v>PHIL</v>
      </c>
      <c r="B511" t="str">
        <f t="shared" si="66"/>
        <v>339</v>
      </c>
      <c r="C511" s="24" t="s">
        <v>11</v>
      </c>
      <c r="D511" s="20" t="s">
        <v>11</v>
      </c>
      <c r="E511" s="26" t="s">
        <v>1163</v>
      </c>
      <c r="F511" s="33" t="str">
        <f t="shared" si="60"/>
        <v>THEORIES OF JUSTICE</v>
      </c>
      <c r="G511" s="9" t="s">
        <v>1</v>
      </c>
      <c r="H511" s="9" t="s">
        <v>0</v>
      </c>
      <c r="I511" s="31" t="s">
        <v>475</v>
      </c>
      <c r="J511" t="str">
        <f t="shared" si="62"/>
        <v>http://web.uvic.ca/calendar2018-09/CDs/PHIL/339.html</v>
      </c>
    </row>
    <row r="512" spans="1:10" x14ac:dyDescent="0.25">
      <c r="A512" t="str">
        <f t="shared" si="67"/>
        <v>PHIL</v>
      </c>
      <c r="B512" t="str">
        <f t="shared" si="66"/>
        <v>433</v>
      </c>
      <c r="C512" s="24" t="s">
        <v>11</v>
      </c>
      <c r="D512" s="20" t="s">
        <v>11</v>
      </c>
      <c r="E512" s="26" t="s">
        <v>1164</v>
      </c>
      <c r="F512" s="33" t="str">
        <f t="shared" si="60"/>
        <v>ADVANCED TOPICS IN SOCIAL AND POLICAL PHILOSOPHY</v>
      </c>
      <c r="G512" s="9" t="s">
        <v>1</v>
      </c>
      <c r="H512" s="9" t="s">
        <v>0</v>
      </c>
      <c r="I512" s="31" t="s">
        <v>476</v>
      </c>
      <c r="J512" t="str">
        <f t="shared" si="62"/>
        <v>http://web.uvic.ca/calendar2018-09/CDs/PHIL/433.html</v>
      </c>
    </row>
    <row r="513" spans="1:10" x14ac:dyDescent="0.25">
      <c r="A513" t="str">
        <f t="shared" si="67"/>
        <v>PHYS</v>
      </c>
      <c r="B513" t="str">
        <f t="shared" si="66"/>
        <v>340</v>
      </c>
      <c r="C513" s="22" t="s">
        <v>736</v>
      </c>
      <c r="D513" s="23" t="s">
        <v>736</v>
      </c>
      <c r="E513" s="26" t="s">
        <v>724</v>
      </c>
      <c r="F513" s="33" t="str">
        <f t="shared" si="60"/>
        <v>ATMOSPHERIC SCIENCES</v>
      </c>
      <c r="G513" s="9" t="s">
        <v>4</v>
      </c>
      <c r="H513" s="9" t="s">
        <v>0</v>
      </c>
      <c r="I513" s="19" t="s">
        <v>239</v>
      </c>
      <c r="J513" t="str">
        <f t="shared" si="62"/>
        <v>http://web.uvic.ca/calendar2018-09/CDs/PHYS/340.html</v>
      </c>
    </row>
    <row r="514" spans="1:10" x14ac:dyDescent="0.25">
      <c r="A514" t="str">
        <f t="shared" si="67"/>
        <v>PHYS</v>
      </c>
      <c r="B514" t="str">
        <f t="shared" si="66"/>
        <v>441</v>
      </c>
      <c r="C514" s="22" t="s">
        <v>736</v>
      </c>
      <c r="D514" s="23" t="s">
        <v>736</v>
      </c>
      <c r="E514" s="26" t="s">
        <v>609</v>
      </c>
      <c r="F514" s="33" t="str">
        <f t="shared" si="60"/>
        <v>PHYSICAL OCEANOGRAPHY</v>
      </c>
      <c r="G514" s="9" t="s">
        <v>1</v>
      </c>
      <c r="H514" s="9" t="s">
        <v>0</v>
      </c>
      <c r="I514" s="19" t="s">
        <v>674</v>
      </c>
      <c r="J514" t="str">
        <f t="shared" si="62"/>
        <v>http://web.uvic.ca/calendar2018-09/CDs/PHYS/441.html</v>
      </c>
    </row>
    <row r="515" spans="1:10" x14ac:dyDescent="0.25">
      <c r="A515" t="str">
        <f t="shared" si="67"/>
        <v>POLI</v>
      </c>
      <c r="B515" t="str">
        <f t="shared" si="66"/>
        <v>217</v>
      </c>
      <c r="C515" s="24" t="s">
        <v>10</v>
      </c>
      <c r="D515" s="20" t="s">
        <v>10</v>
      </c>
      <c r="E515" s="26" t="s">
        <v>1172</v>
      </c>
      <c r="F515" s="33" t="str">
        <f t="shared" si="60"/>
        <v xml:space="preserve">DEVELOPMENT AND POLITICAL CHANGE </v>
      </c>
      <c r="G515" s="9" t="s">
        <v>1</v>
      </c>
      <c r="H515" s="9" t="s">
        <v>0</v>
      </c>
      <c r="I515" s="31" t="s">
        <v>477</v>
      </c>
      <c r="J515" t="str">
        <f t="shared" si="62"/>
        <v>http://web.uvic.ca/calendar2018-09/CDs/POLI/217.html</v>
      </c>
    </row>
    <row r="516" spans="1:10" x14ac:dyDescent="0.25">
      <c r="A516" t="str">
        <f t="shared" si="67"/>
        <v>POLI</v>
      </c>
      <c r="B516" t="str">
        <f t="shared" si="66"/>
        <v>327</v>
      </c>
      <c r="C516" s="24" t="s">
        <v>10</v>
      </c>
      <c r="D516" s="20" t="s">
        <v>10</v>
      </c>
      <c r="E516" s="26" t="s">
        <v>1173</v>
      </c>
      <c r="F516" s="33" t="str">
        <f t="shared" si="60"/>
        <v>POLITICS OF DEVELOPMENT IN THE GLOBAL SOUTH</v>
      </c>
      <c r="G516" s="9" t="s">
        <v>1</v>
      </c>
      <c r="H516" s="9" t="s">
        <v>0</v>
      </c>
      <c r="I516" s="31" t="s">
        <v>478</v>
      </c>
      <c r="J516" t="str">
        <f t="shared" si="62"/>
        <v>http://web.uvic.ca/calendar2018-09/CDs/POLI/327.html</v>
      </c>
    </row>
    <row r="517" spans="1:10" x14ac:dyDescent="0.25">
      <c r="A517" t="str">
        <f t="shared" si="67"/>
        <v>POLI</v>
      </c>
      <c r="B517" t="str">
        <f t="shared" si="66"/>
        <v>332</v>
      </c>
      <c r="C517" s="24" t="s">
        <v>10</v>
      </c>
      <c r="D517" s="20" t="s">
        <v>10</v>
      </c>
      <c r="E517" s="26" t="s">
        <v>1174</v>
      </c>
      <c r="F517" s="33" t="str">
        <f t="shared" si="60"/>
        <v xml:space="preserve">URBAN POLITICS </v>
      </c>
      <c r="G517" s="9" t="s">
        <v>1</v>
      </c>
      <c r="H517" s="9" t="s">
        <v>0</v>
      </c>
      <c r="I517" s="31" t="s">
        <v>479</v>
      </c>
      <c r="J517" t="str">
        <f t="shared" si="62"/>
        <v>http://web.uvic.ca/calendar2018-09/CDs/POLI/332.html</v>
      </c>
    </row>
    <row r="518" spans="1:10" x14ac:dyDescent="0.25">
      <c r="A518" t="str">
        <f t="shared" si="67"/>
        <v>POLI</v>
      </c>
      <c r="B518" t="str">
        <f t="shared" si="66"/>
        <v>341</v>
      </c>
      <c r="C518" s="24" t="s">
        <v>10</v>
      </c>
      <c r="D518" s="20" t="s">
        <v>10</v>
      </c>
      <c r="E518" s="26" t="s">
        <v>1165</v>
      </c>
      <c r="F518" s="33" t="str">
        <f t="shared" si="60"/>
        <v>THE UNITED NATIONS AND GLOBAL ISSUES</v>
      </c>
      <c r="G518" s="9" t="s">
        <v>4</v>
      </c>
      <c r="H518" s="9" t="s">
        <v>0</v>
      </c>
      <c r="I518" s="31" t="s">
        <v>47</v>
      </c>
      <c r="J518" t="str">
        <f t="shared" si="62"/>
        <v>http://web.uvic.ca/calendar2018-09/CDs/POLI/341.html</v>
      </c>
    </row>
    <row r="519" spans="1:10" x14ac:dyDescent="0.25">
      <c r="A519" t="str">
        <f t="shared" si="67"/>
        <v>POLI</v>
      </c>
      <c r="B519" t="str">
        <f t="shared" si="66"/>
        <v>344</v>
      </c>
      <c r="C519" s="24" t="s">
        <v>10</v>
      </c>
      <c r="D519" s="20" t="s">
        <v>10</v>
      </c>
      <c r="E519" s="26" t="s">
        <v>1166</v>
      </c>
      <c r="F519" s="33" t="str">
        <f t="shared" si="60"/>
        <v>INTERNATIONAL POLITICAL ECONOMY</v>
      </c>
      <c r="G519" s="9" t="s">
        <v>1</v>
      </c>
      <c r="H519" s="9" t="s">
        <v>0</v>
      </c>
      <c r="I519" s="31" t="s">
        <v>46</v>
      </c>
      <c r="J519" t="str">
        <f t="shared" si="62"/>
        <v>http://web.uvic.ca/calendar2018-09/CDs/POLI/344.html</v>
      </c>
    </row>
    <row r="520" spans="1:10" x14ac:dyDescent="0.25">
      <c r="A520" t="str">
        <f t="shared" si="67"/>
        <v>POLI</v>
      </c>
      <c r="B520" t="str">
        <f t="shared" si="66"/>
        <v>345</v>
      </c>
      <c r="C520" s="24" t="s">
        <v>10</v>
      </c>
      <c r="D520" s="20" t="s">
        <v>10</v>
      </c>
      <c r="E520" s="26" t="s">
        <v>1175</v>
      </c>
      <c r="F520" s="33" t="str">
        <f t="shared" si="60"/>
        <v>ETHICS IN INTERNATIONAL RELATIONS</v>
      </c>
      <c r="G520" s="9" t="s">
        <v>4</v>
      </c>
      <c r="H520" s="9" t="s">
        <v>0</v>
      </c>
      <c r="I520" s="31" t="s">
        <v>480</v>
      </c>
      <c r="J520" t="str">
        <f t="shared" si="62"/>
        <v>http://web.uvic.ca/calendar2018-09/CDs/POLI/345.html</v>
      </c>
    </row>
    <row r="521" spans="1:10" x14ac:dyDescent="0.25">
      <c r="A521" t="str">
        <f t="shared" si="67"/>
        <v>POLI</v>
      </c>
      <c r="B521" t="str">
        <f t="shared" si="66"/>
        <v>349</v>
      </c>
      <c r="C521" s="24" t="s">
        <v>10</v>
      </c>
      <c r="D521" s="20" t="s">
        <v>10</v>
      </c>
      <c r="E521" s="26" t="s">
        <v>1167</v>
      </c>
      <c r="F521" s="33" t="str">
        <f t="shared" si="60"/>
        <v>ISSUES IN INTERNATIONAL POLITICS</v>
      </c>
      <c r="G521" s="9" t="s">
        <v>1</v>
      </c>
      <c r="H521" s="9" t="s">
        <v>0</v>
      </c>
      <c r="I521" s="31" t="s">
        <v>45</v>
      </c>
      <c r="J521" t="str">
        <f t="shared" si="62"/>
        <v>http://web.uvic.ca/calendar2018-09/CDs/POLI/349.html</v>
      </c>
    </row>
    <row r="522" spans="1:10" x14ac:dyDescent="0.25">
      <c r="A522" t="str">
        <f t="shared" si="67"/>
        <v>POLI</v>
      </c>
      <c r="B522" t="str">
        <f t="shared" si="66"/>
        <v>357</v>
      </c>
      <c r="C522" s="24" t="s">
        <v>10</v>
      </c>
      <c r="D522" s="20" t="s">
        <v>10</v>
      </c>
      <c r="E522" s="26" t="s">
        <v>1176</v>
      </c>
      <c r="F522" s="33" t="str">
        <f t="shared" si="60"/>
        <v>CANADIAN ENVIRONMENTAL POLITICS</v>
      </c>
      <c r="G522" s="9" t="s">
        <v>4</v>
      </c>
      <c r="H522" s="9" t="s">
        <v>0</v>
      </c>
      <c r="I522" s="31" t="s">
        <v>481</v>
      </c>
      <c r="J522" t="str">
        <f t="shared" si="62"/>
        <v>http://web.uvic.ca/calendar2018-09/CDs/POLI/357.html</v>
      </c>
    </row>
    <row r="523" spans="1:10" x14ac:dyDescent="0.25">
      <c r="A523" t="str">
        <f t="shared" si="67"/>
        <v>POLI</v>
      </c>
      <c r="B523" t="str">
        <f t="shared" si="66"/>
        <v>360</v>
      </c>
      <c r="C523" s="24" t="s">
        <v>10</v>
      </c>
      <c r="D523" s="20" t="s">
        <v>10</v>
      </c>
      <c r="E523" s="26" t="s">
        <v>1177</v>
      </c>
      <c r="F523" s="33" t="str">
        <f t="shared" ref="F523:F586" si="68">HYPERLINK(J523,I523)</f>
        <v>CANADIAN FEDERALISM AND PUBLIC POLICY</v>
      </c>
      <c r="G523" s="9" t="s">
        <v>1</v>
      </c>
      <c r="H523" s="9" t="s">
        <v>0</v>
      </c>
      <c r="I523" s="31" t="s">
        <v>482</v>
      </c>
      <c r="J523" t="str">
        <f t="shared" si="62"/>
        <v>http://web.uvic.ca/calendar2018-09/CDs/POLI/360.html</v>
      </c>
    </row>
    <row r="524" spans="1:10" x14ac:dyDescent="0.25">
      <c r="A524" t="str">
        <f t="shared" si="67"/>
        <v>POLI</v>
      </c>
      <c r="B524" t="str">
        <f t="shared" si="66"/>
        <v>363</v>
      </c>
      <c r="C524" s="24" t="s">
        <v>10</v>
      </c>
      <c r="D524" s="20" t="s">
        <v>10</v>
      </c>
      <c r="E524" s="26" t="s">
        <v>1168</v>
      </c>
      <c r="F524" s="33" t="str">
        <f t="shared" si="68"/>
        <v>INDIGENOUS POLITICS IN CANADA</v>
      </c>
      <c r="G524" s="9" t="s">
        <v>4</v>
      </c>
      <c r="H524" s="9" t="s">
        <v>0</v>
      </c>
      <c r="I524" s="31" t="s">
        <v>44</v>
      </c>
      <c r="J524" t="str">
        <f t="shared" ref="J524:J587" si="69">"http://web.uvic.ca/calendar2018-09/CDs/"&amp;A524&amp;"/"&amp;B524&amp;".html"</f>
        <v>http://web.uvic.ca/calendar2018-09/CDs/POLI/363.html</v>
      </c>
    </row>
    <row r="525" spans="1:10" x14ac:dyDescent="0.25">
      <c r="A525" t="str">
        <f t="shared" si="67"/>
        <v>POLI</v>
      </c>
      <c r="B525" t="str">
        <f t="shared" si="66"/>
        <v>365</v>
      </c>
      <c r="C525" s="24" t="s">
        <v>10</v>
      </c>
      <c r="D525" s="20" t="s">
        <v>10</v>
      </c>
      <c r="E525" s="26" t="s">
        <v>1169</v>
      </c>
      <c r="F525" s="33" t="str">
        <f t="shared" si="68"/>
        <v>BRITISH COLUMBIA POLITICAL ECONOMY</v>
      </c>
      <c r="G525" s="9" t="s">
        <v>1</v>
      </c>
      <c r="H525" s="9" t="s">
        <v>0</v>
      </c>
      <c r="I525" s="31" t="s">
        <v>43</v>
      </c>
      <c r="J525" t="str">
        <f t="shared" si="69"/>
        <v>http://web.uvic.ca/calendar2018-09/CDs/POLI/365.html</v>
      </c>
    </row>
    <row r="526" spans="1:10" x14ac:dyDescent="0.25">
      <c r="A526" t="str">
        <f t="shared" si="67"/>
        <v>POLI</v>
      </c>
      <c r="B526" t="str">
        <f t="shared" si="66"/>
        <v>366</v>
      </c>
      <c r="C526" s="24" t="s">
        <v>10</v>
      </c>
      <c r="D526" s="20" t="s">
        <v>10</v>
      </c>
      <c r="E526" s="26" t="s">
        <v>1170</v>
      </c>
      <c r="F526" s="33" t="str">
        <f t="shared" si="68"/>
        <v>CANADIAN POLITICAL ECONOMY</v>
      </c>
      <c r="G526" s="9" t="s">
        <v>1</v>
      </c>
      <c r="H526" s="9" t="s">
        <v>0</v>
      </c>
      <c r="I526" s="31" t="s">
        <v>42</v>
      </c>
      <c r="J526" t="str">
        <f t="shared" si="69"/>
        <v>http://web.uvic.ca/calendar2018-09/CDs/POLI/366.html</v>
      </c>
    </row>
    <row r="527" spans="1:10" x14ac:dyDescent="0.25">
      <c r="A527" t="str">
        <f t="shared" si="67"/>
        <v>POLI</v>
      </c>
      <c r="B527" t="str">
        <f t="shared" si="66"/>
        <v>371</v>
      </c>
      <c r="C527" s="24" t="s">
        <v>10</v>
      </c>
      <c r="D527" s="20" t="s">
        <v>10</v>
      </c>
      <c r="E527" s="26" t="s">
        <v>1178</v>
      </c>
      <c r="F527" s="33" t="str">
        <f t="shared" si="68"/>
        <v>CHINESE POLITICS</v>
      </c>
      <c r="G527" s="9" t="s">
        <v>1</v>
      </c>
      <c r="H527" s="9" t="s">
        <v>0</v>
      </c>
      <c r="I527" s="31" t="s">
        <v>483</v>
      </c>
      <c r="J527" t="str">
        <f t="shared" si="69"/>
        <v>http://web.uvic.ca/calendar2018-09/CDs/POLI/371.html</v>
      </c>
    </row>
    <row r="528" spans="1:10" x14ac:dyDescent="0.25">
      <c r="A528" t="str">
        <f t="shared" si="67"/>
        <v>POLI</v>
      </c>
      <c r="B528" t="str">
        <f t="shared" si="66"/>
        <v>373</v>
      </c>
      <c r="C528" s="24" t="s">
        <v>10</v>
      </c>
      <c r="D528" s="20" t="s">
        <v>10</v>
      </c>
      <c r="E528" s="26" t="s">
        <v>1179</v>
      </c>
      <c r="F528" s="33" t="str">
        <f t="shared" si="68"/>
        <v>AFRICAN POLITICS</v>
      </c>
      <c r="G528" s="9" t="s">
        <v>1</v>
      </c>
      <c r="H528" s="9" t="s">
        <v>0</v>
      </c>
      <c r="I528" s="31" t="s">
        <v>484</v>
      </c>
      <c r="J528" t="str">
        <f t="shared" si="69"/>
        <v>http://web.uvic.ca/calendar2018-09/CDs/POLI/373.html</v>
      </c>
    </row>
    <row r="529" spans="1:10" x14ac:dyDescent="0.25">
      <c r="A529" t="str">
        <f t="shared" si="67"/>
        <v>POLI</v>
      </c>
      <c r="B529" t="str">
        <f t="shared" si="66"/>
        <v>374</v>
      </c>
      <c r="C529" s="22" t="s">
        <v>10</v>
      </c>
      <c r="D529" s="23" t="s">
        <v>10</v>
      </c>
      <c r="E529" s="26" t="s">
        <v>611</v>
      </c>
      <c r="F529" s="33" t="str">
        <f t="shared" si="68"/>
        <v>URBAN POLITICS IN CHINA</v>
      </c>
      <c r="G529" s="9" t="s">
        <v>1</v>
      </c>
      <c r="H529" s="9" t="s">
        <v>0</v>
      </c>
      <c r="I529" s="19" t="s">
        <v>675</v>
      </c>
      <c r="J529" t="str">
        <f t="shared" si="69"/>
        <v>http://web.uvic.ca/calendar2018-09/CDs/POLI/374.html</v>
      </c>
    </row>
    <row r="530" spans="1:10" x14ac:dyDescent="0.25">
      <c r="A530" t="str">
        <f t="shared" si="67"/>
        <v>POLI</v>
      </c>
      <c r="B530" t="str">
        <f t="shared" si="66"/>
        <v>458</v>
      </c>
      <c r="C530" s="24" t="s">
        <v>10</v>
      </c>
      <c r="D530" s="20" t="s">
        <v>10</v>
      </c>
      <c r="E530" s="26" t="s">
        <v>1171</v>
      </c>
      <c r="F530" s="33" t="str">
        <f t="shared" si="68"/>
        <v>TOPICS IN ENVIRONMENTAL POLITICS</v>
      </c>
      <c r="G530" s="9" t="s">
        <v>4</v>
      </c>
      <c r="H530" s="9" t="s">
        <v>0</v>
      </c>
      <c r="I530" s="31" t="s">
        <v>41</v>
      </c>
      <c r="J530" t="str">
        <f t="shared" si="69"/>
        <v>http://web.uvic.ca/calendar2018-09/CDs/POLI/458.html</v>
      </c>
    </row>
    <row r="531" spans="1:10" x14ac:dyDescent="0.25">
      <c r="A531" t="str">
        <f t="shared" si="67"/>
        <v>PSYC</v>
      </c>
      <c r="B531" t="str">
        <f t="shared" si="66"/>
        <v>191</v>
      </c>
      <c r="C531" s="24" t="s">
        <v>9</v>
      </c>
      <c r="D531" s="20" t="s">
        <v>9</v>
      </c>
      <c r="E531" s="26" t="s">
        <v>1180</v>
      </c>
      <c r="F531" s="33" t="str">
        <f t="shared" si="68"/>
        <v>PSYCHOLOGY IN CONTEMPORARY SOCIETY</v>
      </c>
      <c r="G531" s="9" t="s">
        <v>1</v>
      </c>
      <c r="H531" s="9" t="s">
        <v>0</v>
      </c>
      <c r="I531" s="31" t="s">
        <v>40</v>
      </c>
      <c r="J531" t="str">
        <f t="shared" si="69"/>
        <v>http://web.uvic.ca/calendar2018-09/CDs/PSYC/191.html</v>
      </c>
    </row>
    <row r="532" spans="1:10" x14ac:dyDescent="0.25">
      <c r="A532" t="str">
        <f t="shared" si="67"/>
        <v>PSYC</v>
      </c>
      <c r="B532" t="str">
        <f t="shared" si="66"/>
        <v>231</v>
      </c>
      <c r="C532" s="24" t="s">
        <v>9</v>
      </c>
      <c r="D532" s="20" t="s">
        <v>9</v>
      </c>
      <c r="E532" s="26" t="s">
        <v>1181</v>
      </c>
      <c r="F532" s="33" t="str">
        <f t="shared" si="68"/>
        <v>INTRODUCTION TO SOCIAL PSYCHOLOGY</v>
      </c>
      <c r="G532" s="9" t="s">
        <v>1</v>
      </c>
      <c r="H532" s="9" t="s">
        <v>0</v>
      </c>
      <c r="I532" s="31" t="s">
        <v>485</v>
      </c>
      <c r="J532" t="str">
        <f t="shared" si="69"/>
        <v>http://web.uvic.ca/calendar2018-09/CDs/PSYC/231.html</v>
      </c>
    </row>
    <row r="533" spans="1:10" x14ac:dyDescent="0.25">
      <c r="A533" t="str">
        <f t="shared" si="67"/>
        <v>PSYC</v>
      </c>
      <c r="B533" t="str">
        <f t="shared" si="66"/>
        <v>325</v>
      </c>
      <c r="C533" s="24" t="s">
        <v>9</v>
      </c>
      <c r="D533" s="20" t="s">
        <v>9</v>
      </c>
      <c r="E533" s="26" t="s">
        <v>39</v>
      </c>
      <c r="F533" s="33" t="str">
        <f t="shared" si="68"/>
        <v>ENVIRONMENTAL PSYCHOLOGY</v>
      </c>
      <c r="G533" s="9" t="s">
        <v>4</v>
      </c>
      <c r="H533" s="9" t="s">
        <v>0</v>
      </c>
      <c r="I533" s="32" t="s">
        <v>38</v>
      </c>
      <c r="J533" t="str">
        <f t="shared" si="69"/>
        <v>http://web.uvic.ca/calendar2018-09/CDs/PSYC/325.html</v>
      </c>
    </row>
    <row r="534" spans="1:10" x14ac:dyDescent="0.25">
      <c r="A534" t="str">
        <f t="shared" si="67"/>
        <v>PSYC</v>
      </c>
      <c r="B534" t="str">
        <f t="shared" si="66"/>
        <v>332</v>
      </c>
      <c r="C534" s="24" t="s">
        <v>9</v>
      </c>
      <c r="D534" s="20" t="s">
        <v>9</v>
      </c>
      <c r="E534" s="26" t="s">
        <v>1182</v>
      </c>
      <c r="F534" s="33" t="str">
        <f t="shared" si="68"/>
        <v>HEALTH PSYCHOLOGY</v>
      </c>
      <c r="G534" s="9" t="s">
        <v>1</v>
      </c>
      <c r="H534" s="9" t="s">
        <v>0</v>
      </c>
      <c r="I534" s="31" t="s">
        <v>486</v>
      </c>
      <c r="J534" t="str">
        <f t="shared" si="69"/>
        <v>http://web.uvic.ca/calendar2018-09/CDs/PSYC/332.html</v>
      </c>
    </row>
    <row r="535" spans="1:10" x14ac:dyDescent="0.25">
      <c r="A535" t="str">
        <f t="shared" si="67"/>
        <v>PSYC</v>
      </c>
      <c r="B535" t="str">
        <f t="shared" si="66"/>
        <v>333</v>
      </c>
      <c r="C535" s="24" t="s">
        <v>9</v>
      </c>
      <c r="D535" s="20" t="s">
        <v>9</v>
      </c>
      <c r="E535" s="26" t="s">
        <v>1183</v>
      </c>
      <c r="F535" s="33" t="str">
        <f t="shared" si="68"/>
        <v>CONSUMER PSYCHOLOGY</v>
      </c>
      <c r="G535" s="9" t="s">
        <v>4</v>
      </c>
      <c r="H535" s="9" t="s">
        <v>0</v>
      </c>
      <c r="I535" s="31" t="s">
        <v>487</v>
      </c>
      <c r="J535" t="str">
        <f t="shared" si="69"/>
        <v>http://web.uvic.ca/calendar2018-09/CDs/PSYC/333.html</v>
      </c>
    </row>
    <row r="536" spans="1:10" x14ac:dyDescent="0.25">
      <c r="A536" t="str">
        <f t="shared" si="67"/>
        <v>PSYC</v>
      </c>
      <c r="B536" t="str">
        <f t="shared" si="66"/>
        <v>385</v>
      </c>
      <c r="C536" s="24" t="s">
        <v>9</v>
      </c>
      <c r="D536" s="20" t="s">
        <v>9</v>
      </c>
      <c r="E536" s="26" t="s">
        <v>1184</v>
      </c>
      <c r="F536" s="33" t="str">
        <f t="shared" si="68"/>
        <v>MOTIVATION, EMOTION AND WELL-BEING</v>
      </c>
      <c r="G536" s="9" t="s">
        <v>1</v>
      </c>
      <c r="H536" s="9" t="s">
        <v>0</v>
      </c>
      <c r="I536" s="31" t="s">
        <v>488</v>
      </c>
      <c r="J536" t="str">
        <f t="shared" si="69"/>
        <v>http://web.uvic.ca/calendar2018-09/CDs/PSYC/385.html</v>
      </c>
    </row>
    <row r="537" spans="1:10" x14ac:dyDescent="0.25">
      <c r="A537" t="str">
        <f t="shared" si="67"/>
        <v>PSYC</v>
      </c>
      <c r="B537" t="str">
        <f t="shared" si="66"/>
        <v>386</v>
      </c>
      <c r="C537" s="24" t="s">
        <v>9</v>
      </c>
      <c r="D537" s="20" t="s">
        <v>9</v>
      </c>
      <c r="E537" s="26" t="s">
        <v>1185</v>
      </c>
      <c r="F537" s="33" t="str">
        <f t="shared" si="68"/>
        <v>CULTURAL PSYCHOLOGY</v>
      </c>
      <c r="G537" s="9" t="s">
        <v>1</v>
      </c>
      <c r="H537" s="9" t="s">
        <v>0</v>
      </c>
      <c r="I537" s="31" t="s">
        <v>489</v>
      </c>
      <c r="J537" t="str">
        <f t="shared" si="69"/>
        <v>http://web.uvic.ca/calendar2018-09/CDs/PSYC/386.html</v>
      </c>
    </row>
    <row r="538" spans="1:10" x14ac:dyDescent="0.25">
      <c r="A538" t="str">
        <f t="shared" si="67"/>
        <v>PSYC</v>
      </c>
      <c r="B538" t="str">
        <f t="shared" si="66"/>
        <v>425</v>
      </c>
      <c r="C538" s="24" t="s">
        <v>9</v>
      </c>
      <c r="D538" s="20" t="s">
        <v>9</v>
      </c>
      <c r="E538" s="26" t="s">
        <v>1186</v>
      </c>
      <c r="F538" s="33" t="str">
        <f t="shared" si="68"/>
        <v>ADVANCED ENVIRONMENTAL PSYCHOLOGY</v>
      </c>
      <c r="G538" s="9" t="s">
        <v>4</v>
      </c>
      <c r="H538" s="9" t="s">
        <v>0</v>
      </c>
      <c r="I538" s="31" t="s">
        <v>490</v>
      </c>
      <c r="J538" t="str">
        <f t="shared" si="69"/>
        <v>http://web.uvic.ca/calendar2018-09/CDs/PSYC/425.html</v>
      </c>
    </row>
    <row r="539" spans="1:10" x14ac:dyDescent="0.25">
      <c r="A539" t="str">
        <f t="shared" si="67"/>
        <v>PSYC</v>
      </c>
      <c r="B539" t="str">
        <f t="shared" ref="B539:B577" si="70">RIGHT(E539,4)</f>
        <v>555B</v>
      </c>
      <c r="C539" s="22" t="s">
        <v>9</v>
      </c>
      <c r="D539" s="23" t="s">
        <v>9</v>
      </c>
      <c r="E539" s="26" t="s">
        <v>712</v>
      </c>
      <c r="F539" s="33" t="str">
        <f t="shared" si="68"/>
        <v>THE PSYCHOLOGY OF NATURE, SUSTAINABILITY, AND CLIMATE CHANGE</v>
      </c>
      <c r="G539" s="9" t="s">
        <v>4</v>
      </c>
      <c r="H539" s="9" t="s">
        <v>3</v>
      </c>
      <c r="I539" s="19" t="s">
        <v>772</v>
      </c>
      <c r="J539" t="str">
        <f t="shared" si="69"/>
        <v>http://web.uvic.ca/calendar2018-09/CDs/PSYC/555B.html</v>
      </c>
    </row>
    <row r="540" spans="1:10" x14ac:dyDescent="0.25">
      <c r="A540" t="str">
        <f t="shared" si="67"/>
        <v>ADMN</v>
      </c>
      <c r="B540" t="str">
        <f>RIGHT(E540,3)</f>
        <v>200</v>
      </c>
      <c r="C540" s="24" t="s">
        <v>8</v>
      </c>
      <c r="D540" s="20" t="s">
        <v>8</v>
      </c>
      <c r="E540" s="26" t="s">
        <v>1188</v>
      </c>
      <c r="F540" s="33" t="str">
        <f t="shared" si="68"/>
        <v xml:space="preserve">INTERNATIONAL COMMUNITY DEVELOPMENT THROUGH ACTIVISM AND CAPACITY BUILDING </v>
      </c>
      <c r="G540" s="9" t="s">
        <v>4</v>
      </c>
      <c r="H540" s="9" t="s">
        <v>0</v>
      </c>
      <c r="I540" s="31" t="s">
        <v>491</v>
      </c>
      <c r="J540" t="str">
        <f t="shared" si="69"/>
        <v>http://web.uvic.ca/calendar2018-09/CDs/ADMN/200.html</v>
      </c>
    </row>
    <row r="541" spans="1:10" x14ac:dyDescent="0.25">
      <c r="A541" t="str">
        <f t="shared" si="67"/>
        <v>ADMN</v>
      </c>
      <c r="B541" t="str">
        <f>RIGHT(E541,3)</f>
        <v>310</v>
      </c>
      <c r="C541" s="24" t="s">
        <v>8</v>
      </c>
      <c r="D541" s="20" t="s">
        <v>8</v>
      </c>
      <c r="E541" s="26" t="s">
        <v>1189</v>
      </c>
      <c r="F541" s="33" t="str">
        <f t="shared" si="68"/>
        <v>PUBLIC SECTOR ECONOMICS</v>
      </c>
      <c r="G541" s="9" t="s">
        <v>1</v>
      </c>
      <c r="H541" s="9" t="s">
        <v>0</v>
      </c>
      <c r="I541" s="31" t="s">
        <v>492</v>
      </c>
      <c r="J541" t="str">
        <f t="shared" si="69"/>
        <v>http://web.uvic.ca/calendar2018-09/CDs/ADMN/310.html</v>
      </c>
    </row>
    <row r="542" spans="1:10" x14ac:dyDescent="0.25">
      <c r="A542" t="str">
        <f t="shared" si="67"/>
        <v>ADMN</v>
      </c>
      <c r="B542" t="str">
        <f t="shared" ref="B542:B576" si="71">RIGHT(E542,3)</f>
        <v>422</v>
      </c>
      <c r="C542" s="24" t="s">
        <v>8</v>
      </c>
      <c r="D542" s="20" t="s">
        <v>8</v>
      </c>
      <c r="E542" s="26" t="s">
        <v>1190</v>
      </c>
      <c r="F542" s="33" t="str">
        <f t="shared" si="68"/>
        <v>ETHICAL PUBLIC MANAGEMENT</v>
      </c>
      <c r="G542" s="9" t="s">
        <v>1</v>
      </c>
      <c r="H542" s="9" t="s">
        <v>0</v>
      </c>
      <c r="I542" s="31" t="s">
        <v>493</v>
      </c>
      <c r="J542" t="str">
        <f t="shared" si="69"/>
        <v>http://web.uvic.ca/calendar2018-09/CDs/ADMN/422.html</v>
      </c>
    </row>
    <row r="543" spans="1:10" x14ac:dyDescent="0.25">
      <c r="A543" t="str">
        <f t="shared" si="67"/>
        <v>ADMN</v>
      </c>
      <c r="B543" t="str">
        <f t="shared" si="71"/>
        <v>445</v>
      </c>
      <c r="C543" s="24" t="s">
        <v>8</v>
      </c>
      <c r="D543" s="20" t="s">
        <v>8</v>
      </c>
      <c r="E543" s="26" t="s">
        <v>1191</v>
      </c>
      <c r="F543" s="33" t="str">
        <f t="shared" si="68"/>
        <v>URBAN AND REGIONAL ECONOMICS</v>
      </c>
      <c r="G543" s="9" t="s">
        <v>4</v>
      </c>
      <c r="H543" s="9" t="s">
        <v>0</v>
      </c>
      <c r="I543" s="31" t="s">
        <v>494</v>
      </c>
      <c r="J543" t="str">
        <f t="shared" si="69"/>
        <v>http://web.uvic.ca/calendar2018-09/CDs/ADMN/445.html</v>
      </c>
    </row>
    <row r="544" spans="1:10" x14ac:dyDescent="0.25">
      <c r="A544" t="str">
        <f t="shared" si="67"/>
        <v>ADMN</v>
      </c>
      <c r="B544" t="str">
        <f t="shared" si="71"/>
        <v>446</v>
      </c>
      <c r="C544" s="24" t="s">
        <v>8</v>
      </c>
      <c r="D544" s="20" t="s">
        <v>8</v>
      </c>
      <c r="E544" s="26" t="s">
        <v>1192</v>
      </c>
      <c r="F544" s="33" t="str">
        <f t="shared" si="68"/>
        <v>LOCAL GOVERNMENT LAND USE PLANNING</v>
      </c>
      <c r="G544" s="9" t="s">
        <v>1</v>
      </c>
      <c r="H544" s="9" t="s">
        <v>0</v>
      </c>
      <c r="I544" s="31" t="s">
        <v>362</v>
      </c>
      <c r="J544" t="str">
        <f t="shared" si="69"/>
        <v>http://web.uvic.ca/calendar2018-09/CDs/ADMN/446.html</v>
      </c>
    </row>
    <row r="545" spans="1:10" x14ac:dyDescent="0.25">
      <c r="A545" t="str">
        <f t="shared" si="67"/>
        <v>ADMN</v>
      </c>
      <c r="B545" t="str">
        <f t="shared" si="71"/>
        <v>544</v>
      </c>
      <c r="C545" s="24" t="s">
        <v>8</v>
      </c>
      <c r="D545" s="20" t="s">
        <v>8</v>
      </c>
      <c r="E545" s="26" t="s">
        <v>1193</v>
      </c>
      <c r="F545" s="33" t="str">
        <f t="shared" si="68"/>
        <v>ECONOMIC EVALUATION METHODS AND APPLICATIONS</v>
      </c>
      <c r="G545" s="9" t="s">
        <v>1</v>
      </c>
      <c r="H545" s="9" t="s">
        <v>3</v>
      </c>
      <c r="I545" s="31" t="s">
        <v>495</v>
      </c>
      <c r="J545" t="str">
        <f t="shared" si="69"/>
        <v>http://web.uvic.ca/calendar2018-09/CDs/ADMN/544.html</v>
      </c>
    </row>
    <row r="546" spans="1:10" x14ac:dyDescent="0.25">
      <c r="A546" t="str">
        <f t="shared" si="67"/>
        <v>ADMN</v>
      </c>
      <c r="B546" t="str">
        <f t="shared" si="71"/>
        <v>550</v>
      </c>
      <c r="C546" s="24" t="s">
        <v>8</v>
      </c>
      <c r="D546" s="20" t="s">
        <v>8</v>
      </c>
      <c r="E546" s="26" t="s">
        <v>1187</v>
      </c>
      <c r="F546" s="33" t="str">
        <f t="shared" si="68"/>
        <v>STRATEGIC COMMUNICATION AND ENGAGEMENT</v>
      </c>
      <c r="G546" s="9" t="s">
        <v>1</v>
      </c>
      <c r="H546" s="9" t="s">
        <v>3</v>
      </c>
      <c r="I546" s="31" t="s">
        <v>361</v>
      </c>
      <c r="J546" t="str">
        <f t="shared" si="69"/>
        <v>http://web.uvic.ca/calendar2018-09/CDs/ADMN/550.html</v>
      </c>
    </row>
    <row r="547" spans="1:10" x14ac:dyDescent="0.25">
      <c r="A547" t="str">
        <f t="shared" si="67"/>
        <v>ADMN</v>
      </c>
      <c r="B547" t="str">
        <f t="shared" si="71"/>
        <v>578</v>
      </c>
      <c r="C547" s="24" t="s">
        <v>8</v>
      </c>
      <c r="D547" s="20" t="s">
        <v>8</v>
      </c>
      <c r="E547" s="26" t="s">
        <v>1194</v>
      </c>
      <c r="F547" s="33" t="str">
        <f t="shared" si="68"/>
        <v>EUROPEAN UNION URBAN REGION POLICIES</v>
      </c>
      <c r="G547" s="9" t="s">
        <v>1</v>
      </c>
      <c r="H547" s="9" t="s">
        <v>3</v>
      </c>
      <c r="I547" s="31" t="s">
        <v>496</v>
      </c>
      <c r="J547" t="str">
        <f t="shared" si="69"/>
        <v>http://web.uvic.ca/calendar2018-09/CDs/ADMN/578.html</v>
      </c>
    </row>
    <row r="548" spans="1:10" x14ac:dyDescent="0.25">
      <c r="A548" t="str">
        <f t="shared" si="67"/>
        <v>ADMN</v>
      </c>
      <c r="B548" t="str">
        <f t="shared" si="71"/>
        <v>579</v>
      </c>
      <c r="C548" s="24" t="s">
        <v>8</v>
      </c>
      <c r="D548" s="20" t="s">
        <v>8</v>
      </c>
      <c r="E548" s="26" t="s">
        <v>1195</v>
      </c>
      <c r="F548" s="33" t="str">
        <f t="shared" si="68"/>
        <v>EUROPEAN UNION BORDER REGION POLICIES</v>
      </c>
      <c r="G548" s="9" t="s">
        <v>1</v>
      </c>
      <c r="H548" s="9" t="s">
        <v>3</v>
      </c>
      <c r="I548" s="31" t="s">
        <v>497</v>
      </c>
      <c r="J548" t="str">
        <f t="shared" si="69"/>
        <v>http://web.uvic.ca/calendar2018-09/CDs/ADMN/579.html</v>
      </c>
    </row>
    <row r="549" spans="1:10" x14ac:dyDescent="0.25">
      <c r="A549" t="str">
        <f t="shared" si="67"/>
        <v>ICDG</v>
      </c>
      <c r="B549" t="str">
        <f t="shared" si="71"/>
        <v>301</v>
      </c>
      <c r="C549" s="24" t="s">
        <v>8</v>
      </c>
      <c r="D549" s="20" t="s">
        <v>792</v>
      </c>
      <c r="E549" s="28" t="s">
        <v>566</v>
      </c>
      <c r="F549" s="33" t="str">
        <f t="shared" si="68"/>
        <v>GOVRNANCE IN INDIGENOUS COMMUNITIES</v>
      </c>
      <c r="G549" s="9" t="s">
        <v>4</v>
      </c>
      <c r="H549" s="9" t="s">
        <v>0</v>
      </c>
      <c r="I549" s="31" t="s">
        <v>98</v>
      </c>
      <c r="J549" t="str">
        <f t="shared" si="69"/>
        <v>http://web.uvic.ca/calendar2018-09/CDs/ICDG/301.html</v>
      </c>
    </row>
    <row r="550" spans="1:10" x14ac:dyDescent="0.25">
      <c r="A550" t="str">
        <f t="shared" ref="A550:A592" si="72">LEFT(E550,4)</f>
        <v>ICDG</v>
      </c>
      <c r="B550" t="str">
        <f t="shared" si="71"/>
        <v>302</v>
      </c>
      <c r="C550" s="24" t="s">
        <v>8</v>
      </c>
      <c r="D550" s="20" t="s">
        <v>792</v>
      </c>
      <c r="E550" s="28" t="s">
        <v>682</v>
      </c>
      <c r="F550" s="33" t="str">
        <f t="shared" si="68"/>
        <v>COMMUNICATIONS IN INDIGENOUS GOVERNMENTS AND ORGANIZATIONS</v>
      </c>
      <c r="G550" s="9" t="s">
        <v>4</v>
      </c>
      <c r="H550" s="9" t="s">
        <v>0</v>
      </c>
      <c r="I550" s="31" t="s">
        <v>97</v>
      </c>
      <c r="J550" t="str">
        <f t="shared" si="69"/>
        <v>http://web.uvic.ca/calendar2018-09/CDs/ICDG/302.html</v>
      </c>
    </row>
    <row r="551" spans="1:10" x14ac:dyDescent="0.25">
      <c r="A551" t="str">
        <f t="shared" si="72"/>
        <v>ICDG</v>
      </c>
      <c r="B551" t="str">
        <f t="shared" si="71"/>
        <v>303</v>
      </c>
      <c r="C551" s="24" t="s">
        <v>8</v>
      </c>
      <c r="D551" s="20" t="s">
        <v>792</v>
      </c>
      <c r="E551" s="28" t="s">
        <v>602</v>
      </c>
      <c r="F551" s="33" t="str">
        <f t="shared" si="68"/>
        <v>LANDS, RESOURCES AND ECONOMIC DEVELOPMENT</v>
      </c>
      <c r="G551" s="9" t="s">
        <v>4</v>
      </c>
      <c r="H551" s="9" t="s">
        <v>0</v>
      </c>
      <c r="I551" s="31" t="s">
        <v>440</v>
      </c>
      <c r="J551" t="str">
        <f t="shared" si="69"/>
        <v>http://web.uvic.ca/calendar2018-09/CDs/ICDG/303.html</v>
      </c>
    </row>
    <row r="552" spans="1:10" x14ac:dyDescent="0.25">
      <c r="A552" t="str">
        <f t="shared" si="72"/>
        <v>ICDG</v>
      </c>
      <c r="B552" t="str">
        <f t="shared" si="71"/>
        <v>304</v>
      </c>
      <c r="C552" s="24" t="s">
        <v>8</v>
      </c>
      <c r="D552" s="20" t="s">
        <v>792</v>
      </c>
      <c r="E552" s="28" t="s">
        <v>683</v>
      </c>
      <c r="F552" s="33" t="str">
        <f t="shared" si="68"/>
        <v>STRATEGIC PLANNING AND IMPLEMENTATION</v>
      </c>
      <c r="G552" s="9" t="s">
        <v>1</v>
      </c>
      <c r="H552" s="9" t="s">
        <v>0</v>
      </c>
      <c r="I552" s="31" t="s">
        <v>96</v>
      </c>
      <c r="J552" t="str">
        <f t="shared" si="69"/>
        <v>http://web.uvic.ca/calendar2018-09/CDs/ICDG/304.html</v>
      </c>
    </row>
    <row r="553" spans="1:10" x14ac:dyDescent="0.25">
      <c r="A553" t="str">
        <f t="shared" si="72"/>
        <v>ICDG</v>
      </c>
      <c r="B553" t="str">
        <f t="shared" si="71"/>
        <v>305</v>
      </c>
      <c r="C553" s="24" t="s">
        <v>8</v>
      </c>
      <c r="D553" s="20" t="s">
        <v>792</v>
      </c>
      <c r="E553" s="28" t="s">
        <v>684</v>
      </c>
      <c r="F553" s="33" t="str">
        <f t="shared" si="68"/>
        <v>RESEARCH AND PROJECT MANAGEMENT IN INDIGENOUS ORGANIZATIONS</v>
      </c>
      <c r="G553" s="9" t="s">
        <v>1</v>
      </c>
      <c r="H553" s="9" t="s">
        <v>0</v>
      </c>
      <c r="I553" s="31" t="s">
        <v>441</v>
      </c>
      <c r="J553" t="str">
        <f t="shared" si="69"/>
        <v>http://web.uvic.ca/calendar2018-09/CDs/ICDG/305.html</v>
      </c>
    </row>
    <row r="554" spans="1:10" x14ac:dyDescent="0.25">
      <c r="A554" t="str">
        <f t="shared" si="72"/>
        <v>ICDG</v>
      </c>
      <c r="B554" t="str">
        <f t="shared" si="71"/>
        <v>306</v>
      </c>
      <c r="C554" s="24" t="s">
        <v>8</v>
      </c>
      <c r="D554" s="23" t="s">
        <v>728</v>
      </c>
      <c r="E554" s="26" t="s">
        <v>563</v>
      </c>
      <c r="F554" s="33" t="str">
        <f t="shared" si="68"/>
        <v>HUMAN RESOURCE MANAGEMENT IN INDIGENOUS ORGANIZATIONS</v>
      </c>
      <c r="G554" s="9" t="s">
        <v>1</v>
      </c>
      <c r="H554" s="9" t="s">
        <v>0</v>
      </c>
      <c r="I554" s="19" t="s">
        <v>645</v>
      </c>
      <c r="J554" t="str">
        <f t="shared" si="69"/>
        <v>http://web.uvic.ca/calendar2018-09/CDs/ICDG/306.html</v>
      </c>
    </row>
    <row r="555" spans="1:10" x14ac:dyDescent="0.25">
      <c r="A555" t="str">
        <f t="shared" si="72"/>
        <v>ICDG</v>
      </c>
      <c r="B555" t="str">
        <f t="shared" si="71"/>
        <v>307</v>
      </c>
      <c r="C555" s="24" t="s">
        <v>8</v>
      </c>
      <c r="D555" s="20" t="s">
        <v>792</v>
      </c>
      <c r="E555" s="28" t="s">
        <v>539</v>
      </c>
      <c r="F555" s="33" t="str">
        <f t="shared" si="68"/>
        <v>MANAGING CHANGE FOR EFFECTIVE SOCIAL AND COMMUNITY DEVELOPMENT</v>
      </c>
      <c r="G555" s="9" t="s">
        <v>4</v>
      </c>
      <c r="H555" s="9" t="s">
        <v>0</v>
      </c>
      <c r="I555" s="31" t="s">
        <v>442</v>
      </c>
      <c r="J555" t="str">
        <f t="shared" si="69"/>
        <v>http://web.uvic.ca/calendar2018-09/CDs/ICDG/307.html</v>
      </c>
    </row>
    <row r="556" spans="1:10" x14ac:dyDescent="0.25">
      <c r="A556" t="str">
        <f t="shared" si="72"/>
        <v>ICDG</v>
      </c>
      <c r="B556" t="str">
        <f t="shared" si="71"/>
        <v>308</v>
      </c>
      <c r="C556" s="24" t="s">
        <v>8</v>
      </c>
      <c r="D556" s="23" t="s">
        <v>728</v>
      </c>
      <c r="E556" s="26" t="s">
        <v>564</v>
      </c>
      <c r="F556" s="33" t="str">
        <f t="shared" si="68"/>
        <v>FINANCIAL MANAGEMENT IN INDIGENOUS GOVERNMENTS AND ORGANIZATIONS</v>
      </c>
      <c r="G556" s="9" t="s">
        <v>1</v>
      </c>
      <c r="H556" s="9" t="s">
        <v>0</v>
      </c>
      <c r="I556" s="19" t="s">
        <v>646</v>
      </c>
      <c r="J556" t="str">
        <f t="shared" si="69"/>
        <v>http://web.uvic.ca/calendar2018-09/CDs/ICDG/308.html</v>
      </c>
    </row>
    <row r="557" spans="1:10" x14ac:dyDescent="0.25">
      <c r="A557" t="str">
        <f t="shared" si="72"/>
        <v>ICDG</v>
      </c>
      <c r="B557" t="str">
        <f t="shared" si="71"/>
        <v>400</v>
      </c>
      <c r="C557" s="24" t="s">
        <v>8</v>
      </c>
      <c r="D557" s="23" t="s">
        <v>728</v>
      </c>
      <c r="E557" s="26" t="s">
        <v>565</v>
      </c>
      <c r="F557" s="33" t="str">
        <f t="shared" si="68"/>
        <v>LEADERSHIP IN INDIGENOUS COMMUNITIES AND GOVERNMENTS</v>
      </c>
      <c r="G557" s="9" t="s">
        <v>1</v>
      </c>
      <c r="H557" s="9" t="s">
        <v>0</v>
      </c>
      <c r="I557" s="19" t="s">
        <v>647</v>
      </c>
      <c r="J557" t="str">
        <f t="shared" si="69"/>
        <v>http://web.uvic.ca/calendar2018-09/CDs/ICDG/400.html</v>
      </c>
    </row>
    <row r="558" spans="1:10" x14ac:dyDescent="0.25">
      <c r="A558" t="str">
        <f t="shared" si="72"/>
        <v>ICDG</v>
      </c>
      <c r="B558" t="str">
        <f t="shared" si="71"/>
        <v>401</v>
      </c>
      <c r="C558" s="24" t="s">
        <v>8</v>
      </c>
      <c r="D558" s="23" t="s">
        <v>728</v>
      </c>
      <c r="E558" s="26" t="s">
        <v>685</v>
      </c>
      <c r="F558" s="33" t="str">
        <f t="shared" si="68"/>
        <v>CAPSTONE PROJECT FOR INDIGENOUS GOVERNMENTS AND ORGANIZATIONS</v>
      </c>
      <c r="G558" s="9" t="s">
        <v>1</v>
      </c>
      <c r="H558" s="9" t="s">
        <v>0</v>
      </c>
      <c r="I558" s="19" t="s">
        <v>770</v>
      </c>
      <c r="J558" t="str">
        <f t="shared" si="69"/>
        <v>http://web.uvic.ca/calendar2018-09/CDs/ICDG/401.html</v>
      </c>
    </row>
    <row r="559" spans="1:10" x14ac:dyDescent="0.25">
      <c r="A559" t="str">
        <f t="shared" si="72"/>
        <v>ICDG</v>
      </c>
      <c r="B559" t="str">
        <f t="shared" si="71"/>
        <v>402</v>
      </c>
      <c r="C559" s="24" t="s">
        <v>8</v>
      </c>
      <c r="D559" s="20" t="s">
        <v>792</v>
      </c>
      <c r="E559" s="28" t="s">
        <v>567</v>
      </c>
      <c r="F559" s="33" t="str">
        <f t="shared" si="68"/>
        <v>INTERGOVERNMENTAL RELATIONS: WORKING WITH OTHERS</v>
      </c>
      <c r="G559" s="9" t="s">
        <v>1</v>
      </c>
      <c r="H559" s="9" t="s">
        <v>0</v>
      </c>
      <c r="I559" s="31" t="s">
        <v>443</v>
      </c>
      <c r="J559" t="str">
        <f t="shared" si="69"/>
        <v>http://web.uvic.ca/calendar2018-09/CDs/ICDG/402.html</v>
      </c>
    </row>
    <row r="560" spans="1:10" x14ac:dyDescent="0.25">
      <c r="A560" t="str">
        <f t="shared" si="72"/>
        <v>PADR</v>
      </c>
      <c r="B560" t="str">
        <f t="shared" si="71"/>
        <v>501</v>
      </c>
      <c r="C560" s="24" t="s">
        <v>8</v>
      </c>
      <c r="D560" s="20" t="s">
        <v>793</v>
      </c>
      <c r="E560" s="28" t="s">
        <v>1196</v>
      </c>
      <c r="F560" s="33" t="str">
        <f t="shared" si="68"/>
        <v>COLLABORATION AND ENGAGEMENT</v>
      </c>
      <c r="G560" s="9" t="s">
        <v>1</v>
      </c>
      <c r="H560" s="9" t="s">
        <v>3</v>
      </c>
      <c r="I560" s="31" t="s">
        <v>498</v>
      </c>
      <c r="J560" t="str">
        <f t="shared" si="69"/>
        <v>http://web.uvic.ca/calendar2018-09/CDs/PADR/501.html</v>
      </c>
    </row>
    <row r="561" spans="1:10" x14ac:dyDescent="0.25">
      <c r="A561" t="str">
        <f t="shared" si="72"/>
        <v>PADR</v>
      </c>
      <c r="B561" t="str">
        <f t="shared" si="71"/>
        <v>503</v>
      </c>
      <c r="C561" s="24" t="s">
        <v>8</v>
      </c>
      <c r="D561" s="20" t="s">
        <v>793</v>
      </c>
      <c r="E561" s="28" t="s">
        <v>1197</v>
      </c>
      <c r="F561" s="33" t="str">
        <f t="shared" si="68"/>
        <v>PROFESSIONAL INTEGRITY IN THE PUBLIC AND NON-PROFIT SECTORS</v>
      </c>
      <c r="G561" s="9" t="s">
        <v>1</v>
      </c>
      <c r="H561" s="9" t="s">
        <v>3</v>
      </c>
      <c r="I561" s="31" t="s">
        <v>499</v>
      </c>
      <c r="J561" t="str">
        <f t="shared" si="69"/>
        <v>http://web.uvic.ca/calendar2018-09/CDs/PADR/503.html</v>
      </c>
    </row>
    <row r="562" spans="1:10" x14ac:dyDescent="0.25">
      <c r="A562" t="str">
        <f t="shared" si="72"/>
        <v>PADR</v>
      </c>
      <c r="B562" t="str">
        <f t="shared" si="71"/>
        <v>505</v>
      </c>
      <c r="C562" s="24" t="s">
        <v>8</v>
      </c>
      <c r="D562" s="20" t="s">
        <v>793</v>
      </c>
      <c r="E562" s="28" t="s">
        <v>1198</v>
      </c>
      <c r="F562" s="33" t="str">
        <f t="shared" si="68"/>
        <v>POLICY-MAKING AND POLICY COMMUNITIES</v>
      </c>
      <c r="G562" s="9" t="s">
        <v>1</v>
      </c>
      <c r="H562" s="9" t="s">
        <v>3</v>
      </c>
      <c r="I562" s="31" t="s">
        <v>500</v>
      </c>
      <c r="J562" t="str">
        <f t="shared" si="69"/>
        <v>http://web.uvic.ca/calendar2018-09/CDs/PADR/505.html</v>
      </c>
    </row>
    <row r="563" spans="1:10" x14ac:dyDescent="0.25">
      <c r="A563" t="str">
        <f t="shared" si="72"/>
        <v>PHSP</v>
      </c>
      <c r="B563" t="str">
        <f t="shared" si="71"/>
        <v>543</v>
      </c>
      <c r="C563" s="22" t="s">
        <v>730</v>
      </c>
      <c r="D563" s="23" t="s">
        <v>730</v>
      </c>
      <c r="E563" s="26" t="s">
        <v>542</v>
      </c>
      <c r="F563" s="33" t="str">
        <f t="shared" si="68"/>
        <v>SOCIAL JUSTICE IN PUBLIC HEALTH</v>
      </c>
      <c r="G563" s="9" t="s">
        <v>1</v>
      </c>
      <c r="H563" s="9" t="s">
        <v>3</v>
      </c>
      <c r="I563" s="19" t="s">
        <v>630</v>
      </c>
      <c r="J563" t="str">
        <f t="shared" si="69"/>
        <v>http://web.uvic.ca/calendar2018-09/CDs/PHSP/543.html</v>
      </c>
    </row>
    <row r="564" spans="1:10" x14ac:dyDescent="0.25">
      <c r="A564" t="str">
        <f t="shared" si="72"/>
        <v>AGEI</v>
      </c>
      <c r="B564" t="str">
        <f t="shared" si="71"/>
        <v>472</v>
      </c>
      <c r="C564" s="24" t="s">
        <v>7</v>
      </c>
      <c r="D564" s="20" t="s">
        <v>794</v>
      </c>
      <c r="E564" s="26" t="s">
        <v>1199</v>
      </c>
      <c r="F564" s="33" t="str">
        <f t="shared" si="68"/>
        <v>HEALTHY AGEING</v>
      </c>
      <c r="G564" s="9" t="s">
        <v>1</v>
      </c>
      <c r="H564" s="9" t="s">
        <v>0</v>
      </c>
      <c r="I564" s="31" t="s">
        <v>370</v>
      </c>
      <c r="J564" t="str">
        <f t="shared" si="69"/>
        <v>http://web.uvic.ca/calendar2018-09/CDs/AGEI/472.html</v>
      </c>
    </row>
    <row r="565" spans="1:10" x14ac:dyDescent="0.25">
      <c r="A565" t="str">
        <f t="shared" si="72"/>
        <v>INGH</v>
      </c>
      <c r="B565" t="str">
        <f t="shared" si="71"/>
        <v>452</v>
      </c>
      <c r="C565" s="24" t="s">
        <v>7</v>
      </c>
      <c r="D565" s="20" t="s">
        <v>795</v>
      </c>
      <c r="E565" s="26" t="s">
        <v>1200</v>
      </c>
      <c r="F565" s="33" t="str">
        <f t="shared" si="68"/>
        <v>TRADITIONAL HEALING IN INDIGENOUS COMMUNITIES</v>
      </c>
      <c r="G565" s="9" t="s">
        <v>4</v>
      </c>
      <c r="H565" s="9" t="s">
        <v>0</v>
      </c>
      <c r="I565" s="31" t="s">
        <v>444</v>
      </c>
      <c r="J565" t="str">
        <f t="shared" si="69"/>
        <v>http://web.uvic.ca/calendar2018-09/CDs/INGH/452.html</v>
      </c>
    </row>
    <row r="566" spans="1:10" x14ac:dyDescent="0.25">
      <c r="A566" t="str">
        <f t="shared" si="72"/>
        <v>INGH</v>
      </c>
      <c r="B566" t="str">
        <f t="shared" si="71"/>
        <v>453</v>
      </c>
      <c r="C566" s="24" t="s">
        <v>7</v>
      </c>
      <c r="D566" s="20" t="s">
        <v>795</v>
      </c>
      <c r="E566" s="26" t="s">
        <v>1201</v>
      </c>
      <c r="F566" s="33" t="str">
        <f t="shared" si="68"/>
        <v>WISE PRACTICES IN INDIGENOUS COMMUNITY HEALTH</v>
      </c>
      <c r="G566" s="9" t="s">
        <v>1</v>
      </c>
      <c r="H566" s="9" t="s">
        <v>0</v>
      </c>
      <c r="I566" s="31" t="s">
        <v>445</v>
      </c>
      <c r="J566" t="str">
        <f t="shared" si="69"/>
        <v>http://web.uvic.ca/calendar2018-09/CDs/INGH/453.html</v>
      </c>
    </row>
    <row r="567" spans="1:10" x14ac:dyDescent="0.25">
      <c r="A567" t="str">
        <f t="shared" si="72"/>
        <v>INGH</v>
      </c>
      <c r="B567" t="str">
        <f t="shared" si="71"/>
        <v>454</v>
      </c>
      <c r="C567" s="24" t="s">
        <v>7</v>
      </c>
      <c r="D567" s="20" t="s">
        <v>795</v>
      </c>
      <c r="E567" s="26" t="s">
        <v>1202</v>
      </c>
      <c r="F567" s="33" t="str">
        <f t="shared" si="68"/>
        <v>LEADERSHIP IN FIRST NATION COMMUNITIES</v>
      </c>
      <c r="G567" s="9" t="s">
        <v>1</v>
      </c>
      <c r="H567" s="9" t="s">
        <v>0</v>
      </c>
      <c r="I567" s="31" t="s">
        <v>446</v>
      </c>
      <c r="J567" t="str">
        <f t="shared" si="69"/>
        <v>http://web.uvic.ca/calendar2018-09/CDs/INGH/454.html</v>
      </c>
    </row>
    <row r="568" spans="1:10" x14ac:dyDescent="0.25">
      <c r="A568" t="str">
        <f t="shared" si="72"/>
        <v>INGH</v>
      </c>
      <c r="B568" t="str">
        <f t="shared" si="71"/>
        <v>455</v>
      </c>
      <c r="C568" s="24" t="s">
        <v>7</v>
      </c>
      <c r="D568" s="20" t="s">
        <v>795</v>
      </c>
      <c r="E568" s="26" t="s">
        <v>1203</v>
      </c>
      <c r="F568" s="33" t="str">
        <f t="shared" si="68"/>
        <v>COMMUNITY DEVELOPMENT AND CAPACITY BUILDING IN FIRST NATION COMMUNITIES</v>
      </c>
      <c r="G568" s="9" t="s">
        <v>4</v>
      </c>
      <c r="H568" s="9" t="s">
        <v>0</v>
      </c>
      <c r="I568" s="31" t="s">
        <v>447</v>
      </c>
      <c r="J568" t="str">
        <f t="shared" si="69"/>
        <v>http://web.uvic.ca/calendar2018-09/CDs/INGH/455.html</v>
      </c>
    </row>
    <row r="569" spans="1:10" x14ac:dyDescent="0.25">
      <c r="A569" t="str">
        <f t="shared" si="72"/>
        <v>INGH</v>
      </c>
      <c r="B569" t="str">
        <f t="shared" si="71"/>
        <v>520</v>
      </c>
      <c r="C569" s="24" t="s">
        <v>7</v>
      </c>
      <c r="D569" s="20" t="s">
        <v>795</v>
      </c>
      <c r="E569" s="26" t="s">
        <v>1204</v>
      </c>
      <c r="F569" s="33" t="str">
        <f t="shared" si="68"/>
        <v>COMMUNITY ENGAGEMENT AND LEADERSHIP</v>
      </c>
      <c r="G569" s="9" t="s">
        <v>1</v>
      </c>
      <c r="H569" s="9" t="s">
        <v>3</v>
      </c>
      <c r="I569" s="31" t="s">
        <v>448</v>
      </c>
      <c r="J569" t="str">
        <f t="shared" si="69"/>
        <v>http://web.uvic.ca/calendar2018-09/CDs/INGH/520.html</v>
      </c>
    </row>
    <row r="570" spans="1:10" x14ac:dyDescent="0.25">
      <c r="A570" t="str">
        <f t="shared" si="72"/>
        <v>INGH</v>
      </c>
      <c r="B570" t="str">
        <f t="shared" si="71"/>
        <v>521</v>
      </c>
      <c r="C570" s="24" t="s">
        <v>7</v>
      </c>
      <c r="D570" s="20" t="s">
        <v>795</v>
      </c>
      <c r="E570" s="26" t="s">
        <v>1205</v>
      </c>
      <c r="F570" s="33" t="str">
        <f t="shared" si="68"/>
        <v>INDIGENOUS PUBLIC HEALTH AND SOCIAL POLICY</v>
      </c>
      <c r="G570" s="9" t="s">
        <v>1</v>
      </c>
      <c r="H570" s="9" t="s">
        <v>3</v>
      </c>
      <c r="I570" s="31" t="s">
        <v>449</v>
      </c>
      <c r="J570" t="str">
        <f t="shared" si="69"/>
        <v>http://web.uvic.ca/calendar2018-09/CDs/INGH/521.html</v>
      </c>
    </row>
    <row r="571" spans="1:10" x14ac:dyDescent="0.25">
      <c r="A571" t="str">
        <f t="shared" si="72"/>
        <v>INGH</v>
      </c>
      <c r="B571" t="str">
        <f t="shared" si="71"/>
        <v>522</v>
      </c>
      <c r="C571" s="24" t="s">
        <v>7</v>
      </c>
      <c r="D571" s="20" t="s">
        <v>795</v>
      </c>
      <c r="E571" s="26" t="s">
        <v>1206</v>
      </c>
      <c r="F571" s="33" t="str">
        <f t="shared" si="68"/>
        <v>INDIGENOUS HEALTH RESEARCH METHODOLOGIES</v>
      </c>
      <c r="G571" s="9" t="s">
        <v>1</v>
      </c>
      <c r="H571" s="9" t="s">
        <v>3</v>
      </c>
      <c r="I571" s="31" t="s">
        <v>450</v>
      </c>
      <c r="J571" t="str">
        <f t="shared" si="69"/>
        <v>http://web.uvic.ca/calendar2018-09/CDs/INGH/522.html</v>
      </c>
    </row>
    <row r="572" spans="1:10" x14ac:dyDescent="0.25">
      <c r="A572" t="str">
        <f t="shared" si="72"/>
        <v>INTS</v>
      </c>
      <c r="B572" t="str">
        <f t="shared" si="71"/>
        <v>462</v>
      </c>
      <c r="C572" s="24" t="s">
        <v>7</v>
      </c>
      <c r="D572" s="20" t="s">
        <v>796</v>
      </c>
      <c r="E572" s="26" t="s">
        <v>1207</v>
      </c>
      <c r="F572" s="33" t="str">
        <f t="shared" si="68"/>
        <v>THE ROLE OF KNOWLEDGE IN GLOBAL HEALTH</v>
      </c>
      <c r="G572" s="9" t="s">
        <v>4</v>
      </c>
      <c r="H572" s="9" t="s">
        <v>0</v>
      </c>
      <c r="I572" s="31" t="s">
        <v>89</v>
      </c>
      <c r="J572" t="str">
        <f t="shared" si="69"/>
        <v>http://web.uvic.ca/calendar2018-09/CDs/INTS/462.html</v>
      </c>
    </row>
    <row r="573" spans="1:10" x14ac:dyDescent="0.25">
      <c r="A573" t="str">
        <f t="shared" si="72"/>
        <v>PHSP</v>
      </c>
      <c r="B573" t="str">
        <f t="shared" si="71"/>
        <v>504</v>
      </c>
      <c r="C573" s="24" t="s">
        <v>7</v>
      </c>
      <c r="D573" s="20" t="s">
        <v>7</v>
      </c>
      <c r="E573" s="26" t="s">
        <v>1208</v>
      </c>
      <c r="F573" s="33" t="str">
        <f t="shared" si="68"/>
        <v>SUPPORTIVE ENVIRONMENTS AND HEALTHY PUBLIC POLICY</v>
      </c>
      <c r="G573" s="9" t="s">
        <v>4</v>
      </c>
      <c r="H573" s="9" t="s">
        <v>3</v>
      </c>
      <c r="I573" s="31" t="s">
        <v>501</v>
      </c>
      <c r="J573" t="str">
        <f t="shared" si="69"/>
        <v>http://web.uvic.ca/calendar2018-09/CDs/PHSP/504.html</v>
      </c>
    </row>
    <row r="574" spans="1:10" x14ac:dyDescent="0.25">
      <c r="A574" t="str">
        <f t="shared" si="72"/>
        <v>PHSP</v>
      </c>
      <c r="B574" t="str">
        <f t="shared" si="71"/>
        <v>551</v>
      </c>
      <c r="C574" s="24" t="s">
        <v>7</v>
      </c>
      <c r="D574" s="20" t="s">
        <v>7</v>
      </c>
      <c r="E574" s="26" t="s">
        <v>1209</v>
      </c>
      <c r="F574" s="33" t="str">
        <f t="shared" si="68"/>
        <v>SOCIAL VALUES, IDEOLOGIES, AND POLICY ANALYSIS</v>
      </c>
      <c r="G574" s="9" t="s">
        <v>4</v>
      </c>
      <c r="H574" s="9" t="s">
        <v>3</v>
      </c>
      <c r="I574" s="31" t="s">
        <v>48</v>
      </c>
      <c r="J574" t="str">
        <f t="shared" si="69"/>
        <v>http://web.uvic.ca/calendar2018-09/CDs/PHSP/551.html</v>
      </c>
    </row>
    <row r="575" spans="1:10" x14ac:dyDescent="0.25">
      <c r="A575" t="str">
        <f t="shared" si="72"/>
        <v>SOSC</v>
      </c>
      <c r="B575" t="str">
        <f t="shared" si="71"/>
        <v>190</v>
      </c>
      <c r="C575" s="24" t="s">
        <v>6</v>
      </c>
      <c r="D575" s="20" t="s">
        <v>6</v>
      </c>
      <c r="E575" s="26" t="s">
        <v>1210</v>
      </c>
      <c r="F575" s="33" t="str">
        <f t="shared" si="68"/>
        <v>DISCOVERING THE SOCIAL SCIENCES</v>
      </c>
      <c r="G575" s="9" t="s">
        <v>4</v>
      </c>
      <c r="H575" s="9" t="s">
        <v>0</v>
      </c>
      <c r="I575" s="31" t="s">
        <v>504</v>
      </c>
      <c r="J575" t="str">
        <f t="shared" si="69"/>
        <v>http://web.uvic.ca/calendar2018-09/CDs/SOSC/190.html</v>
      </c>
    </row>
    <row r="576" spans="1:10" x14ac:dyDescent="0.25">
      <c r="A576" t="str">
        <f t="shared" si="72"/>
        <v>SOSC</v>
      </c>
      <c r="B576" t="str">
        <f t="shared" si="71"/>
        <v>300</v>
      </c>
      <c r="C576" s="24" t="s">
        <v>6</v>
      </c>
      <c r="D576" s="20" t="s">
        <v>6</v>
      </c>
      <c r="E576" s="26" t="s">
        <v>1211</v>
      </c>
      <c r="F576" s="33" t="str">
        <f t="shared" si="68"/>
        <v>WORKING IN THE COMMUNITY</v>
      </c>
      <c r="G576" s="9" t="s">
        <v>4</v>
      </c>
      <c r="H576" s="9" t="s">
        <v>0</v>
      </c>
      <c r="I576" s="31" t="s">
        <v>505</v>
      </c>
      <c r="J576" t="str">
        <f t="shared" si="69"/>
        <v>http://web.uvic.ca/calendar2018-09/CDs/SOSC/300.html</v>
      </c>
    </row>
    <row r="577" spans="1:10" x14ac:dyDescent="0.25">
      <c r="A577" t="str">
        <f t="shared" si="72"/>
        <v>SOCW</v>
      </c>
      <c r="B577" t="str">
        <f t="shared" si="70"/>
        <v>200B</v>
      </c>
      <c r="C577" s="24" t="s">
        <v>5</v>
      </c>
      <c r="D577" s="20" t="s">
        <v>5</v>
      </c>
      <c r="E577" s="26" t="s">
        <v>1212</v>
      </c>
      <c r="F577" s="33" t="str">
        <f t="shared" si="68"/>
        <v>INTRODUCTION TO CRITICAL ANALYSIS OF SOCIAL WELFARE IN CANADA</v>
      </c>
      <c r="G577" s="9" t="s">
        <v>1</v>
      </c>
      <c r="H577" s="9" t="s">
        <v>0</v>
      </c>
      <c r="I577" s="31" t="s">
        <v>506</v>
      </c>
      <c r="J577" t="str">
        <f t="shared" si="69"/>
        <v>http://web.uvic.ca/calendar2018-09/CDs/SOCW/200B.html</v>
      </c>
    </row>
    <row r="578" spans="1:10" x14ac:dyDescent="0.25">
      <c r="A578" t="str">
        <f t="shared" si="72"/>
        <v>SOCW</v>
      </c>
      <c r="B578" t="str">
        <f>RIGHT(E578,3)</f>
        <v>452</v>
      </c>
      <c r="C578" s="24" t="s">
        <v>5</v>
      </c>
      <c r="D578" s="20" t="s">
        <v>5</v>
      </c>
      <c r="E578" s="26" t="s">
        <v>1213</v>
      </c>
      <c r="F578" s="33" t="str">
        <f t="shared" si="68"/>
        <v>TEACHING AND LEARNING FOR SOCIAL CHANGE</v>
      </c>
      <c r="G578" s="9" t="s">
        <v>4</v>
      </c>
      <c r="H578" s="9" t="s">
        <v>0</v>
      </c>
      <c r="I578" s="31" t="s">
        <v>507</v>
      </c>
      <c r="J578" t="str">
        <f t="shared" si="69"/>
        <v>http://web.uvic.ca/calendar2018-09/CDs/SOCW/452.html</v>
      </c>
    </row>
    <row r="579" spans="1:10" x14ac:dyDescent="0.25">
      <c r="A579" t="str">
        <f t="shared" si="72"/>
        <v>SOCW</v>
      </c>
      <c r="B579" t="str">
        <f t="shared" ref="B579:B592" si="73">RIGHT(E579,3)</f>
        <v>537</v>
      </c>
      <c r="C579" s="24" t="s">
        <v>5</v>
      </c>
      <c r="D579" s="20" t="s">
        <v>5</v>
      </c>
      <c r="E579" s="26" t="s">
        <v>715</v>
      </c>
      <c r="F579" s="33" t="str">
        <f t="shared" si="68"/>
        <v>ENVIRONMENTAL JUSTICE AND SOCIAL WORK</v>
      </c>
      <c r="G579" s="9" t="s">
        <v>4</v>
      </c>
      <c r="H579" s="9" t="s">
        <v>3</v>
      </c>
      <c r="I579" s="31" t="s">
        <v>508</v>
      </c>
      <c r="J579" t="str">
        <f t="shared" si="69"/>
        <v>http://web.uvic.ca/calendar2018-09/CDs/SOCW/537.html</v>
      </c>
    </row>
    <row r="580" spans="1:10" x14ac:dyDescent="0.25">
      <c r="A580" t="str">
        <f t="shared" si="72"/>
        <v>SOCI</v>
      </c>
      <c r="B580" t="str">
        <f t="shared" si="73"/>
        <v>00B</v>
      </c>
      <c r="C580" s="24" t="s">
        <v>24</v>
      </c>
      <c r="D580" s="20" t="s">
        <v>24</v>
      </c>
      <c r="E580" s="26" t="s">
        <v>1214</v>
      </c>
      <c r="F580" s="33" t="str">
        <f t="shared" si="68"/>
        <v>INTRODUCTION TO SOCIOLOGY: INSTITUTIONS AND SOCIAL CHANGE</v>
      </c>
      <c r="G580" s="9" t="s">
        <v>4</v>
      </c>
      <c r="H580" s="9" t="s">
        <v>0</v>
      </c>
      <c r="I580" s="31" t="s">
        <v>34</v>
      </c>
      <c r="J580" t="str">
        <f t="shared" si="69"/>
        <v>http://web.uvic.ca/calendar2018-09/CDs/SOCI/00B.html</v>
      </c>
    </row>
    <row r="581" spans="1:10" x14ac:dyDescent="0.25">
      <c r="A581" t="str">
        <f t="shared" si="72"/>
        <v>SOCI</v>
      </c>
      <c r="B581" t="str">
        <f t="shared" si="73"/>
        <v>204</v>
      </c>
      <c r="C581" s="24" t="s">
        <v>24</v>
      </c>
      <c r="D581" s="20" t="s">
        <v>24</v>
      </c>
      <c r="E581" s="26" t="s">
        <v>1215</v>
      </c>
      <c r="F581" s="33" t="str">
        <f t="shared" si="68"/>
        <v>SELF, IDENTITY AND SOCIETY</v>
      </c>
      <c r="G581" s="9" t="s">
        <v>1</v>
      </c>
      <c r="H581" s="9" t="s">
        <v>0</v>
      </c>
      <c r="I581" s="31" t="s">
        <v>33</v>
      </c>
      <c r="J581" t="str">
        <f t="shared" si="69"/>
        <v>http://web.uvic.ca/calendar2018-09/CDs/SOCI/204.html</v>
      </c>
    </row>
    <row r="582" spans="1:10" x14ac:dyDescent="0.25">
      <c r="A582" t="str">
        <f t="shared" si="72"/>
        <v>SOCI</v>
      </c>
      <c r="B582" t="str">
        <f t="shared" si="73"/>
        <v>316</v>
      </c>
      <c r="C582" s="24" t="s">
        <v>24</v>
      </c>
      <c r="D582" s="20" t="s">
        <v>24</v>
      </c>
      <c r="E582" s="26" t="s">
        <v>1216</v>
      </c>
      <c r="F582" s="33" t="str">
        <f t="shared" si="68"/>
        <v>SOCIAL MOVEMENTS</v>
      </c>
      <c r="G582" s="9" t="s">
        <v>1</v>
      </c>
      <c r="H582" s="9" t="s">
        <v>0</v>
      </c>
      <c r="I582" s="31" t="s">
        <v>23</v>
      </c>
      <c r="J582" t="str">
        <f t="shared" si="69"/>
        <v>http://web.uvic.ca/calendar2018-09/CDs/SOCI/316.html</v>
      </c>
    </row>
    <row r="583" spans="1:10" x14ac:dyDescent="0.25">
      <c r="A583" t="str">
        <f t="shared" si="72"/>
        <v>SOCI</v>
      </c>
      <c r="B583" t="str">
        <f t="shared" si="73"/>
        <v>318</v>
      </c>
      <c r="C583" s="22" t="s">
        <v>24</v>
      </c>
      <c r="D583" s="23" t="s">
        <v>24</v>
      </c>
      <c r="E583" s="26" t="s">
        <v>543</v>
      </c>
      <c r="F583" s="33" t="str">
        <f t="shared" si="68"/>
        <v>SOCIAL CHANGE</v>
      </c>
      <c r="G583" s="9" t="s">
        <v>1</v>
      </c>
      <c r="H583" s="9" t="s">
        <v>0</v>
      </c>
      <c r="I583" s="19" t="s">
        <v>32</v>
      </c>
      <c r="J583" t="str">
        <f t="shared" si="69"/>
        <v>http://web.uvic.ca/calendar2018-09/CDs/SOCI/318.html</v>
      </c>
    </row>
    <row r="584" spans="1:10" x14ac:dyDescent="0.25">
      <c r="A584" t="str">
        <f t="shared" si="72"/>
        <v>SOCI</v>
      </c>
      <c r="B584" t="str">
        <f t="shared" si="73"/>
        <v>327</v>
      </c>
      <c r="C584" s="24" t="s">
        <v>24</v>
      </c>
      <c r="D584" s="20" t="s">
        <v>24</v>
      </c>
      <c r="E584" s="26" t="s">
        <v>1217</v>
      </c>
      <c r="F584" s="33" t="str">
        <f t="shared" si="68"/>
        <v>INTERNATIONAL PERSPECTIVES ON INEQUALITIES IN HEALTH AND HEALTH CARE</v>
      </c>
      <c r="G584" s="9" t="s">
        <v>1</v>
      </c>
      <c r="H584" s="9" t="s">
        <v>0</v>
      </c>
      <c r="I584" s="31" t="s">
        <v>31</v>
      </c>
      <c r="J584" t="str">
        <f t="shared" si="69"/>
        <v>http://web.uvic.ca/calendar2018-09/CDs/SOCI/327.html</v>
      </c>
    </row>
    <row r="585" spans="1:10" x14ac:dyDescent="0.25">
      <c r="A585" t="str">
        <f t="shared" si="72"/>
        <v>SOCI</v>
      </c>
      <c r="B585" t="str">
        <f t="shared" si="73"/>
        <v>355</v>
      </c>
      <c r="C585" s="24" t="s">
        <v>24</v>
      </c>
      <c r="D585" s="20" t="s">
        <v>24</v>
      </c>
      <c r="E585" s="26" t="s">
        <v>1218</v>
      </c>
      <c r="F585" s="33" t="str">
        <f t="shared" si="68"/>
        <v>THE CORPORATION, CAPITALISM, AND GLOBALIZATION</v>
      </c>
      <c r="G585" s="9" t="s">
        <v>1</v>
      </c>
      <c r="H585" s="9" t="s">
        <v>0</v>
      </c>
      <c r="I585" s="31" t="s">
        <v>30</v>
      </c>
      <c r="J585" t="str">
        <f t="shared" si="69"/>
        <v>http://web.uvic.ca/calendar2018-09/CDs/SOCI/355.html</v>
      </c>
    </row>
    <row r="586" spans="1:10" x14ac:dyDescent="0.25">
      <c r="A586" t="str">
        <f t="shared" si="72"/>
        <v>SOCI</v>
      </c>
      <c r="B586" t="str">
        <f t="shared" si="73"/>
        <v>388</v>
      </c>
      <c r="C586" s="24" t="s">
        <v>24</v>
      </c>
      <c r="D586" s="20" t="s">
        <v>24</v>
      </c>
      <c r="E586" s="26" t="s">
        <v>1219</v>
      </c>
      <c r="F586" s="33" t="str">
        <f t="shared" si="68"/>
        <v>FOOD AND SOCIETY</v>
      </c>
      <c r="G586" s="9" t="s">
        <v>4</v>
      </c>
      <c r="H586" s="9" t="s">
        <v>0</v>
      </c>
      <c r="I586" s="31" t="s">
        <v>29</v>
      </c>
      <c r="J586" t="str">
        <f t="shared" si="69"/>
        <v>http://web.uvic.ca/calendar2018-09/CDs/SOCI/388.html</v>
      </c>
    </row>
    <row r="587" spans="1:10" x14ac:dyDescent="0.25">
      <c r="A587" t="str">
        <f t="shared" si="72"/>
        <v>SOCI</v>
      </c>
      <c r="B587" t="str">
        <f t="shared" si="73"/>
        <v>419</v>
      </c>
      <c r="C587" s="24" t="s">
        <v>24</v>
      </c>
      <c r="D587" s="20" t="s">
        <v>24</v>
      </c>
      <c r="E587" s="26" t="s">
        <v>1220</v>
      </c>
      <c r="F587" s="33" t="str">
        <f t="shared" ref="F587:F592" si="74">HYPERLINK(J587,I587)</f>
        <v>GLOBALIZATION AND SUSTAINABILITY</v>
      </c>
      <c r="G587" s="9" t="s">
        <v>4</v>
      </c>
      <c r="H587" s="9" t="s">
        <v>0</v>
      </c>
      <c r="I587" s="31" t="s">
        <v>28</v>
      </c>
      <c r="J587" t="str">
        <f t="shared" si="69"/>
        <v>http://web.uvic.ca/calendar2018-09/CDs/SOCI/419.html</v>
      </c>
    </row>
    <row r="588" spans="1:10" x14ac:dyDescent="0.25">
      <c r="A588" t="str">
        <f t="shared" si="72"/>
        <v>SOCI</v>
      </c>
      <c r="B588" t="str">
        <f t="shared" si="73"/>
        <v>433</v>
      </c>
      <c r="C588" s="22" t="s">
        <v>24</v>
      </c>
      <c r="D588" s="23" t="s">
        <v>24</v>
      </c>
      <c r="E588" s="26" t="s">
        <v>725</v>
      </c>
      <c r="F588" s="33" t="str">
        <f t="shared" si="74"/>
        <v>ISSUES IN DEMOGRAPHY AND FAMILIES</v>
      </c>
      <c r="G588" s="9" t="s">
        <v>4</v>
      </c>
      <c r="H588" s="9" t="s">
        <v>0</v>
      </c>
      <c r="I588" s="19" t="s">
        <v>774</v>
      </c>
      <c r="J588" t="str">
        <f t="shared" ref="J588:J592" si="75">"http://web.uvic.ca/calendar2018-09/CDs/"&amp;A588&amp;"/"&amp;B588&amp;".html"</f>
        <v>http://web.uvic.ca/calendar2018-09/CDs/SOCI/433.html</v>
      </c>
    </row>
    <row r="589" spans="1:10" x14ac:dyDescent="0.25">
      <c r="A589" t="str">
        <f t="shared" si="72"/>
        <v>SOCI</v>
      </c>
      <c r="B589" t="str">
        <f t="shared" si="73"/>
        <v>437</v>
      </c>
      <c r="C589" s="22" t="s">
        <v>24</v>
      </c>
      <c r="D589" s="23" t="s">
        <v>24</v>
      </c>
      <c r="E589" s="26" t="s">
        <v>714</v>
      </c>
      <c r="F589" s="33" t="str">
        <f t="shared" si="74"/>
        <v>ISSUES IN ENVIRONMENTAL SOCIOLOGY AND CLIMATE CHANGE</v>
      </c>
      <c r="G589" s="9" t="s">
        <v>4</v>
      </c>
      <c r="H589" s="9" t="s">
        <v>0</v>
      </c>
      <c r="I589" s="19" t="s">
        <v>775</v>
      </c>
      <c r="J589" t="str">
        <f t="shared" si="75"/>
        <v>http://web.uvic.ca/calendar2018-09/CDs/SOCI/437.html</v>
      </c>
    </row>
    <row r="590" spans="1:10" x14ac:dyDescent="0.25">
      <c r="A590" t="str">
        <f t="shared" si="72"/>
        <v>SOCI</v>
      </c>
      <c r="B590" t="str">
        <f t="shared" si="73"/>
        <v>443</v>
      </c>
      <c r="C590" s="24" t="s">
        <v>24</v>
      </c>
      <c r="D590" s="20" t="s">
        <v>24</v>
      </c>
      <c r="E590" s="26" t="s">
        <v>1221</v>
      </c>
      <c r="F590" s="33" t="str">
        <f t="shared" si="74"/>
        <v>POPULATION PROBLEMS AND POLICIES</v>
      </c>
      <c r="G590" s="9" t="s">
        <v>4</v>
      </c>
      <c r="H590" s="9" t="s">
        <v>0</v>
      </c>
      <c r="I590" s="31" t="s">
        <v>27</v>
      </c>
      <c r="J590" t="str">
        <f t="shared" si="75"/>
        <v>http://web.uvic.ca/calendar2018-09/CDs/SOCI/443.html</v>
      </c>
    </row>
    <row r="591" spans="1:10" x14ac:dyDescent="0.25">
      <c r="A591" t="str">
        <f t="shared" si="72"/>
        <v>SOCI</v>
      </c>
      <c r="B591" t="str">
        <f t="shared" si="73"/>
        <v>450</v>
      </c>
      <c r="C591" s="24" t="s">
        <v>24</v>
      </c>
      <c r="D591" s="20" t="s">
        <v>24</v>
      </c>
      <c r="E591" s="26" t="s">
        <v>1222</v>
      </c>
      <c r="F591" s="33" t="str">
        <f t="shared" si="74"/>
        <v>SOCIOLOGY AND SOCIAL JUSTICE</v>
      </c>
      <c r="G591" s="9" t="s">
        <v>1</v>
      </c>
      <c r="H591" s="9" t="s">
        <v>0</v>
      </c>
      <c r="I591" s="31" t="s">
        <v>26</v>
      </c>
      <c r="J591" t="str">
        <f t="shared" si="75"/>
        <v>http://web.uvic.ca/calendar2018-09/CDs/SOCI/450.html</v>
      </c>
    </row>
    <row r="592" spans="1:10" x14ac:dyDescent="0.25">
      <c r="A592" t="str">
        <f t="shared" si="72"/>
        <v>SOCI</v>
      </c>
      <c r="B592" t="str">
        <f t="shared" si="73"/>
        <v>465</v>
      </c>
      <c r="C592" s="47" t="s">
        <v>24</v>
      </c>
      <c r="D592" s="48" t="s">
        <v>24</v>
      </c>
      <c r="E592" s="41" t="s">
        <v>1223</v>
      </c>
      <c r="F592" s="42" t="str">
        <f t="shared" si="74"/>
        <v>SOCIOLOGY OF CLIMATE CHANGE AND ENVIRONMENT</v>
      </c>
      <c r="G592" s="43" t="s">
        <v>4</v>
      </c>
      <c r="H592" s="43" t="s">
        <v>0</v>
      </c>
      <c r="I592" s="31" t="s">
        <v>25</v>
      </c>
      <c r="J592" t="str">
        <f t="shared" si="75"/>
        <v>http://web.uvic.ca/calendar2018-09/CDs/SOCI/465.html</v>
      </c>
    </row>
    <row r="593" spans="6:6" x14ac:dyDescent="0.25">
      <c r="F593" s="2"/>
    </row>
    <row r="594" spans="6:6" x14ac:dyDescent="0.25">
      <c r="F594" s="2"/>
    </row>
  </sheetData>
  <sortState ref="C9:H592">
    <sortCondition ref="C9:C592"/>
    <sortCondition ref="E9:E592"/>
  </sortState>
  <mergeCells count="2">
    <mergeCell ref="C7:C8"/>
    <mergeCell ref="D7:D8"/>
  </mergeCells>
  <conditionalFormatting sqref="H7:I7">
    <cfRule type="containsText" dxfId="35" priority="1698" operator="containsText" text="(blank)">
      <formula>NOT(ISERROR(SEARCH("(blank)",H7)))</formula>
    </cfRule>
  </conditionalFormatting>
  <conditionalFormatting sqref="F593">
    <cfRule type="expression" dxfId="34" priority="644">
      <formula>$Z593&gt;0</formula>
    </cfRule>
    <cfRule type="expression" dxfId="33" priority="645">
      <formula>$Y593&gt;0</formula>
    </cfRule>
    <cfRule type="expression" dxfId="32" priority="646">
      <formula>$X593&gt;0</formula>
    </cfRule>
    <cfRule type="expression" dxfId="31" priority="647">
      <formula>$W593&gt;0</formula>
    </cfRule>
    <cfRule type="expression" dxfId="30" priority="648">
      <formula>$V593&gt;0</formula>
    </cfRule>
    <cfRule type="expression" dxfId="29" priority="649">
      <formula>$T593&gt;0</formula>
    </cfRule>
    <cfRule type="expression" dxfId="28" priority="650">
      <formula>$S593&gt;0</formula>
    </cfRule>
    <cfRule type="expression" dxfId="27" priority="651">
      <formula>$R593&gt;0</formula>
    </cfRule>
    <cfRule type="expression" dxfId="26" priority="652">
      <formula>$Q593&gt;0</formula>
    </cfRule>
    <cfRule type="expression" dxfId="25" priority="653">
      <formula>$P593&gt;0</formula>
    </cfRule>
    <cfRule type="expression" dxfId="24" priority="654">
      <formula>$N593&gt;0</formula>
    </cfRule>
    <cfRule type="expression" dxfId="23" priority="655">
      <formula>$O593&gt;0</formula>
    </cfRule>
    <cfRule type="expression" dxfId="22" priority="656">
      <formula>$M593&gt;0</formula>
    </cfRule>
    <cfRule type="expression" dxfId="21" priority="657">
      <formula>$L593&gt;0</formula>
    </cfRule>
    <cfRule type="expression" dxfId="20" priority="658">
      <formula>$K593&gt;0</formula>
    </cfRule>
    <cfRule type="expression" dxfId="19" priority="659">
      <formula>$J593&gt;0</formula>
    </cfRule>
  </conditionalFormatting>
  <conditionalFormatting sqref="F594">
    <cfRule type="expression" dxfId="18" priority="628">
      <formula>$Z594&gt;0</formula>
    </cfRule>
    <cfRule type="expression" dxfId="17" priority="629">
      <formula>$Y594&gt;0</formula>
    </cfRule>
    <cfRule type="expression" dxfId="16" priority="630">
      <formula>$X594&gt;0</formula>
    </cfRule>
    <cfRule type="expression" dxfId="15" priority="631">
      <formula>$W594&gt;0</formula>
    </cfRule>
    <cfRule type="expression" dxfId="14" priority="632">
      <formula>$V594&gt;0</formula>
    </cfRule>
    <cfRule type="expression" dxfId="13" priority="633">
      <formula>$T594&gt;0</formula>
    </cfRule>
    <cfRule type="expression" dxfId="12" priority="634">
      <formula>$S594&gt;0</formula>
    </cfRule>
    <cfRule type="expression" dxfId="11" priority="635">
      <formula>$R594&gt;0</formula>
    </cfRule>
    <cfRule type="expression" dxfId="10" priority="636">
      <formula>$Q594&gt;0</formula>
    </cfRule>
    <cfRule type="expression" dxfId="9" priority="637">
      <formula>$P594&gt;0</formula>
    </cfRule>
    <cfRule type="expression" dxfId="8" priority="638">
      <formula>$N594&gt;0</formula>
    </cfRule>
    <cfRule type="expression" dxfId="7" priority="639">
      <formula>$O594&gt;0</formula>
    </cfRule>
    <cfRule type="expression" dxfId="6" priority="640">
      <formula>$M594&gt;0</formula>
    </cfRule>
    <cfRule type="expression" dxfId="5" priority="641">
      <formula>$L594&gt;0</formula>
    </cfRule>
    <cfRule type="expression" dxfId="4" priority="642">
      <formula>$K594&gt;0</formula>
    </cfRule>
    <cfRule type="expression" dxfId="3" priority="643">
      <formula>$J594&gt;0</formula>
    </cfRule>
  </conditionalFormatting>
  <conditionalFormatting sqref="E93">
    <cfRule type="duplicateValues" dxfId="2" priority="2"/>
  </conditionalFormatting>
  <conditionalFormatting sqref="E397">
    <cfRule type="duplicateValues" dxfId="1" priority="1"/>
  </conditionalFormatting>
  <conditionalFormatting sqref="E9:E92 E94:E396 E398:E592">
    <cfRule type="duplicateValues" dxfId="0" priority="1758"/>
  </conditionalFormatting>
  <pageMargins left="0.7" right="0.7" top="0.75" bottom="0.75" header="0.3" footer="0.3"/>
  <pageSetup scale="16" fitToWidth="0" fitToHeight="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Sustainability Course List 2016</vt:lpstr>
      <vt:lpstr>'Sustainability Course List 2016'!Extract</vt:lpstr>
    </vt:vector>
  </TitlesOfParts>
  <Company>University Of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kerrs</dc:creator>
  <cp:lastModifiedBy>lkfrost</cp:lastModifiedBy>
  <dcterms:created xsi:type="dcterms:W3CDTF">2017-01-16T22:27:39Z</dcterms:created>
  <dcterms:modified xsi:type="dcterms:W3CDTF">2018-08-02T20:02:47Z</dcterms:modified>
</cp:coreProperties>
</file>